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РНП\"/>
    </mc:Choice>
  </mc:AlternateContent>
  <bookViews>
    <workbookView xWindow="0" yWindow="0" windowWidth="23040" windowHeight="9384" tabRatio="591"/>
  </bookViews>
  <sheets>
    <sheet name="ІРНП 3курс 2021" sheetId="29" r:id="rId1"/>
  </sheets>
  <calcPr calcId="152511"/>
</workbook>
</file>

<file path=xl/calcChain.xml><?xml version="1.0" encoding="utf-8"?>
<calcChain xmlns="http://schemas.openxmlformats.org/spreadsheetml/2006/main">
  <c r="W47" i="29" l="1"/>
  <c r="W36" i="29"/>
  <c r="R37" i="29" l="1"/>
  <c r="N46" i="29"/>
  <c r="W28" i="29"/>
  <c r="AL57" i="29" l="1"/>
  <c r="Y47" i="29"/>
  <c r="P47" i="29"/>
  <c r="N47" i="29"/>
  <c r="R46" i="29"/>
  <c r="R47" i="29" s="1"/>
  <c r="W72" i="29" l="1"/>
  <c r="W37" i="29"/>
  <c r="P57" i="29" l="1"/>
  <c r="Q57" i="29"/>
  <c r="R57" i="29"/>
  <c r="S57" i="29"/>
  <c r="T57" i="29"/>
  <c r="U57" i="29"/>
  <c r="V57" i="29"/>
  <c r="M57" i="29"/>
  <c r="P28" i="29"/>
  <c r="R28" i="29"/>
  <c r="T28" i="29"/>
  <c r="M28" i="29"/>
  <c r="Q37" i="29" l="1"/>
  <c r="S37" i="29"/>
  <c r="U37" i="29"/>
  <c r="V37" i="29"/>
  <c r="X37" i="29"/>
  <c r="AA37" i="29"/>
  <c r="AB37" i="29"/>
  <c r="AD37" i="29"/>
  <c r="AE37" i="29"/>
  <c r="AI37" i="29"/>
  <c r="AJ37" i="29"/>
  <c r="AK37" i="29"/>
  <c r="AL37" i="29"/>
  <c r="AM37" i="29"/>
  <c r="M36" i="29"/>
  <c r="M37" i="29" s="1"/>
  <c r="AD28" i="29"/>
  <c r="AE28" i="29"/>
  <c r="X73" i="29" l="1"/>
  <c r="Y73" i="29"/>
  <c r="Z73" i="29"/>
  <c r="AA73" i="29"/>
  <c r="AB73" i="29"/>
  <c r="AC73" i="29"/>
  <c r="AD73" i="29"/>
  <c r="AE73" i="29"/>
  <c r="O46" i="29"/>
  <c r="P46" i="29"/>
  <c r="Q46" i="29"/>
  <c r="Q47" i="29" s="1"/>
  <c r="S46" i="29"/>
  <c r="S47" i="29" s="1"/>
  <c r="T46" i="29"/>
  <c r="U46" i="29"/>
  <c r="U47" i="29" s="1"/>
  <c r="V46" i="29"/>
  <c r="V47" i="29" s="1"/>
  <c r="X46" i="29"/>
  <c r="X47" i="29" s="1"/>
  <c r="AA46" i="29"/>
  <c r="AB46" i="29"/>
  <c r="AC46" i="29"/>
  <c r="AC47" i="29" s="1"/>
  <c r="AD46" i="29"/>
  <c r="AE46" i="29"/>
  <c r="AF46" i="29"/>
  <c r="AG46" i="29"/>
  <c r="AG47" i="29" s="1"/>
  <c r="AH46" i="29"/>
  <c r="AI46" i="29"/>
  <c r="AJ46" i="29"/>
  <c r="AJ47" i="29" s="1"/>
  <c r="AK46" i="29"/>
  <c r="AK47" i="29" s="1"/>
  <c r="AL46" i="29"/>
  <c r="AM46" i="29"/>
  <c r="L47" i="29"/>
  <c r="AH47" i="29" l="1"/>
  <c r="AC74" i="29"/>
  <c r="Y74" i="29"/>
  <c r="Z74" i="29"/>
  <c r="AB74" i="29"/>
  <c r="AI47" i="29"/>
  <c r="AM47" i="29"/>
  <c r="AA74" i="29"/>
  <c r="AE47" i="29"/>
  <c r="AE74" i="29" s="1"/>
  <c r="AD47" i="29"/>
  <c r="AD74" i="29" s="1"/>
  <c r="AL47" i="29"/>
  <c r="N26" i="29" l="1"/>
  <c r="W26" i="29" s="1"/>
  <c r="AF25" i="29"/>
  <c r="O25" i="29"/>
  <c r="N25" i="29"/>
  <c r="W25" i="29" l="1"/>
  <c r="N54" i="29" l="1"/>
  <c r="AG72" i="29"/>
  <c r="AH72" i="29"/>
  <c r="AI72" i="29"/>
  <c r="AJ72" i="29"/>
  <c r="AK72" i="29"/>
  <c r="AL72" i="29"/>
  <c r="AM72" i="29"/>
  <c r="AM73" i="29" s="1"/>
  <c r="AM74" i="29" s="1"/>
  <c r="AF72" i="29"/>
  <c r="M72" i="29"/>
  <c r="P72" i="29"/>
  <c r="Q72" i="29"/>
  <c r="Q73" i="29" s="1"/>
  <c r="Q74" i="29" s="1"/>
  <c r="R72" i="29"/>
  <c r="S72" i="29"/>
  <c r="S73" i="29" s="1"/>
  <c r="S74" i="29" s="1"/>
  <c r="T72" i="29"/>
  <c r="U72" i="29"/>
  <c r="U73" i="29" s="1"/>
  <c r="U74" i="29" s="1"/>
  <c r="V72" i="29"/>
  <c r="V73" i="29" s="1"/>
  <c r="V74" i="29" s="1"/>
  <c r="O72" i="29"/>
  <c r="AK57" i="29"/>
  <c r="O23" i="29"/>
  <c r="O28" i="29" s="1"/>
  <c r="O51" i="29"/>
  <c r="O56" i="29"/>
  <c r="N53" i="29"/>
  <c r="M47" i="29"/>
  <c r="N33" i="29"/>
  <c r="N32" i="29"/>
  <c r="N36" i="29" s="1"/>
  <c r="O57" i="29" l="1"/>
  <c r="M73" i="29"/>
  <c r="O37" i="29"/>
  <c r="O47" i="29" s="1"/>
  <c r="P73" i="29"/>
  <c r="P74" i="29" s="1"/>
  <c r="M74" i="29"/>
  <c r="AL73" i="29"/>
  <c r="AL74" i="29" s="1"/>
  <c r="AK73" i="29"/>
  <c r="AK74" i="29" s="1"/>
  <c r="T73" i="29"/>
  <c r="T74" i="29" s="1"/>
  <c r="AI73" i="29"/>
  <c r="AH73" i="29"/>
  <c r="AH74" i="29" s="1"/>
  <c r="R73" i="29"/>
  <c r="R74" i="29" s="1"/>
  <c r="AG73" i="29"/>
  <c r="AG74" i="29" s="1"/>
  <c r="W32" i="29"/>
  <c r="W33" i="29"/>
  <c r="O73" i="29" l="1"/>
  <c r="O74" i="29" s="1"/>
  <c r="S96" i="29"/>
  <c r="T95" i="29"/>
  <c r="S95" i="29"/>
  <c r="T94" i="29"/>
  <c r="T97" i="29" s="1"/>
  <c r="S94" i="29"/>
  <c r="D105" i="29"/>
  <c r="N71" i="29"/>
  <c r="N63" i="29"/>
  <c r="N56" i="29"/>
  <c r="N52" i="29"/>
  <c r="AF73" i="29"/>
  <c r="AF74" i="29" s="1"/>
  <c r="N51" i="29"/>
  <c r="N23" i="29"/>
  <c r="N28" i="29" s="1"/>
  <c r="W51" i="29" l="1"/>
  <c r="N57" i="29"/>
  <c r="N37" i="29"/>
  <c r="AJ73" i="29"/>
  <c r="AJ74" i="29" s="1"/>
  <c r="N72" i="29"/>
  <c r="W23" i="29"/>
  <c r="W52" i="29"/>
  <c r="S97" i="29"/>
  <c r="W56" i="29"/>
  <c r="W57" i="29" l="1"/>
  <c r="N73" i="29"/>
  <c r="N74" i="29" s="1"/>
  <c r="W73" i="29"/>
  <c r="W74" i="29" s="1"/>
</calcChain>
</file>

<file path=xl/sharedStrings.xml><?xml version="1.0" encoding="utf-8"?>
<sst xmlns="http://schemas.openxmlformats.org/spreadsheetml/2006/main" count="231" uniqueCount="168">
  <si>
    <t>-</t>
  </si>
  <si>
    <t>Форма навчання</t>
  </si>
  <si>
    <t>Кваліфікація</t>
  </si>
  <si>
    <t>Випускова кафедра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</si>
  <si>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</si>
  <si>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</si>
  <si>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</si>
  <si>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</si>
  <si>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</si>
  <si>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</si>
  <si>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</si>
  <si>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</si>
  <si>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</si>
  <si>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</si>
  <si>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</si>
  <si>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</si>
  <si>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</si>
  <si>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</si>
  <si>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</si>
  <si>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</si>
  <si>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</si>
  <si>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</si>
  <si>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</si>
  <si>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</si>
  <si>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</si>
  <si>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</si>
  <si>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</si>
  <si>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</si>
  <si>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</si>
  <si>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І. ЦИКЛ ЗАГАЛЬНОЇ ПІДГОТОВКИ</t>
  </si>
  <si>
    <t>Індивідуальні заняття</t>
  </si>
  <si>
    <t xml:space="preserve">Лабораторні </t>
  </si>
  <si>
    <t>Англійської мови технічного спрямування №2</t>
  </si>
  <si>
    <t>ІІ. ЦИКЛ ПРОФЕСІЙНОЇ ПІДГОТОВКИ</t>
  </si>
  <si>
    <t>Військова підготовка</t>
  </si>
  <si>
    <t>5 семестр</t>
  </si>
  <si>
    <t>6 семестр</t>
  </si>
  <si>
    <t>Охорони праці, промислової та цивільної безпеки</t>
  </si>
  <si>
    <t>9 тижнів</t>
  </si>
  <si>
    <t>Переддипломна практика</t>
  </si>
  <si>
    <t>ЗАТВЕРДЖУЮ</t>
  </si>
  <si>
    <t>Спеціальність</t>
  </si>
  <si>
    <t>ім. Ігоря Сікорського</t>
  </si>
  <si>
    <t>Інститут</t>
  </si>
  <si>
    <t>механіко-машинобудівний</t>
  </si>
  <si>
    <t>Освітній ступінь</t>
  </si>
  <si>
    <t>Бакалавр</t>
  </si>
  <si>
    <t>2145.2-молодший інженер-механік</t>
  </si>
  <si>
    <t>№ зп</t>
  </si>
  <si>
    <t>Назва кафедри</t>
  </si>
  <si>
    <r>
      <t>Кількість годин</t>
    </r>
    <r>
      <rPr>
        <sz val="18"/>
        <rFont val="Arial"/>
        <family val="2"/>
      </rPr>
      <t xml:space="preserve"> аудиторних занять
на тиждень за семестрами</t>
    </r>
  </si>
  <si>
    <t>РГР, РР, ГР</t>
  </si>
  <si>
    <t>Практичні комп.практ.</t>
  </si>
  <si>
    <r>
      <t xml:space="preserve">Лаборатор. </t>
    </r>
    <r>
      <rPr>
        <sz val="16"/>
        <rFont val="Arial Narrow"/>
        <family val="2"/>
        <charset val="204"/>
      </rPr>
      <t/>
    </r>
  </si>
  <si>
    <t xml:space="preserve">За НП </t>
  </si>
  <si>
    <t>З урахуван. інд. занять</t>
  </si>
  <si>
    <t>Модульних (темат.), контр. робіт</t>
  </si>
  <si>
    <t>Директор механіко-машинобудівного інституту</t>
  </si>
  <si>
    <t>І.1. Навчальні дисципліни базової підготовки</t>
  </si>
  <si>
    <t>Міжнародної економіки</t>
  </si>
  <si>
    <t>1</t>
  </si>
  <si>
    <t>ПРАКТИКИ</t>
  </si>
  <si>
    <t>Вид практики</t>
  </si>
  <si>
    <t>Термін проведення</t>
  </si>
  <si>
    <t>Тривалість у тижнях</t>
  </si>
  <si>
    <t>Семестр</t>
  </si>
  <si>
    <t>Переддипломна</t>
  </si>
  <si>
    <t>Захист дипломного проекту бакалавра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</si>
  <si>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</si>
  <si>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</si>
  <si>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</si>
  <si>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</si>
  <si>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</si>
  <si>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</si>
  <si>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</si>
  <si>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</si>
  <si>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</si>
  <si>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Рецензування</t>
  </si>
  <si>
    <t>4 х 0,5 = 2</t>
  </si>
  <si>
    <t>Всього  годин</t>
  </si>
  <si>
    <t>d - кількість членів ЕК з даної кафедри</t>
  </si>
  <si>
    <t>ВСЬОГО ЗА ЦИКЛ ЗАГАЛЬНОЇ ПІДГОТОВКИ</t>
  </si>
  <si>
    <t>ІІ.1. Навчальні дисципліни професійної та практичної підготовки</t>
  </si>
  <si>
    <t>АТЕСТАЦІЯ ВИПУСКНИКІВ</t>
  </si>
  <si>
    <t>Форма атестації випускників</t>
  </si>
  <si>
    <t xml:space="preserve">ЕК  (d х 0,5)                           </t>
  </si>
  <si>
    <t>131 - Прикладна механіка</t>
  </si>
  <si>
    <t>Строк навчання</t>
  </si>
  <si>
    <t>ЗАГАЛЬНА КІЛЬКІСТЬ:</t>
  </si>
  <si>
    <t>Проректор з навчальної роботи КПІ</t>
  </si>
  <si>
    <r>
      <rPr>
        <sz val="18"/>
        <rFont val="Arial"/>
        <family val="2"/>
        <charset val="204"/>
      </rPr>
      <t>________</t>
    </r>
    <r>
      <rPr>
        <b/>
        <sz val="18"/>
        <rFont val="Arial"/>
        <family val="2"/>
        <charset val="204"/>
      </rPr>
      <t xml:space="preserve"> Анатолій МЕЛЬНИЧЕНКО</t>
    </r>
  </si>
  <si>
    <t>Конструювання машин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</si>
  <si>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</si>
  <si>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</si>
  <si>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>Обсяг дисци-пліни</t>
  </si>
  <si>
    <t>Разом нормативних ОК циклу професійнної підготовки:</t>
  </si>
  <si>
    <t>ВСЬОГО НОРМАТИВНИХ:</t>
  </si>
  <si>
    <t>2. ВИБІРКОВІ ОСВІТНІ КОМПОНЕНТИ</t>
  </si>
  <si>
    <t>Микола БОБИР</t>
  </si>
  <si>
    <t>Деталі машин і основи конструювання-1</t>
  </si>
  <si>
    <t>Завідувач кафедри КМ</t>
  </si>
  <si>
    <t>НАЦІОНАЛЬНИЙ   ТЕХНІЧНИЙ   УНІВЕРСИТЕТ   УКРАЇНИ   "КИЇВСЬКИЙ   ПОЛІТЕХНІЧНИЙ   ІНСТИТУТ  імені ІГОРЯ СІКОРСЬКОГО"</t>
  </si>
  <si>
    <t>ІНТЕГРОВАНИЙ РОБОЧИЙ   НАВЧАЛЬНИЙ   ПЛАН</t>
  </si>
  <si>
    <t>6</t>
  </si>
  <si>
    <t>Обсяг у кредитах:</t>
  </si>
  <si>
    <t>Дисципліни, які вивчаються</t>
  </si>
  <si>
    <t>Дисципліни, які перезараховуються</t>
  </si>
  <si>
    <t>Загалом</t>
  </si>
  <si>
    <t>* дисципліни, які перезараховуються</t>
  </si>
  <si>
    <t>2 роки 10 міс. (3 навч. роки)</t>
  </si>
  <si>
    <t>Юрій ДАНИЛЬЧЕНКО</t>
  </si>
  <si>
    <r>
      <t xml:space="preserve">"_____"__________ </t>
    </r>
    <r>
      <rPr>
        <b/>
        <sz val="18"/>
        <rFont val="Arial"/>
        <family val="2"/>
        <charset val="204"/>
      </rPr>
      <t>2021 р.</t>
    </r>
  </si>
  <si>
    <t>на 2021/2022 навчальний рік</t>
  </si>
  <si>
    <t>1.2. Навчальні дисципліни базової підготовки (за вибором студента)</t>
  </si>
  <si>
    <t>Виконання атестаційної роботи</t>
  </si>
  <si>
    <t>1.3. Навчальні дисципліни соціально-гуманітарної  підготовки (за вибором студента)</t>
  </si>
  <si>
    <t>11.04 - 15.05.2022р.</t>
  </si>
  <si>
    <t>13.06 - 30.06.2022 р.</t>
  </si>
  <si>
    <t>Охорона праці та цивільний захист*</t>
  </si>
  <si>
    <t>Підприємницьке право*</t>
  </si>
  <si>
    <r>
      <t>РГР</t>
    </r>
    <r>
      <rPr>
        <sz val="18"/>
        <rFont val="Arial"/>
        <family val="2"/>
      </rPr>
      <t xml:space="preserve"> 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</si>
  <si>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</si>
  <si>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</si>
  <si>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контрольна робота (виконується під час СРС)</t>
    </r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</si>
  <si>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</si>
  <si>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верстатів, роботів та машин</t>
  </si>
  <si>
    <t>Технології машинобудування</t>
  </si>
  <si>
    <t>прийом  2019 р.</t>
  </si>
  <si>
    <t>МВ-п91 (6+0)</t>
  </si>
  <si>
    <t>ІІІ курс</t>
  </si>
  <si>
    <t xml:space="preserve">Математичне моделювання </t>
  </si>
  <si>
    <t>Конструювання обладнання машинобудування-2</t>
  </si>
  <si>
    <t>Конструювання обладнання машинобудування-3</t>
  </si>
  <si>
    <t>Теорія автоматичного управління</t>
  </si>
  <si>
    <t xml:space="preserve">Освітні компоненти
(навчальні дисципліни, курсові проекти (роботи), практики, кваліфікаційна робота)           </t>
  </si>
  <si>
    <t>Назва кафедр</t>
  </si>
  <si>
    <t>К-ть здобувач, які вибрали дисципліну</t>
  </si>
  <si>
    <t>Інструментальні системи верстатів та роботомеханічних комплексів*</t>
  </si>
  <si>
    <t>Економіка та організація виробництва*</t>
  </si>
  <si>
    <t xml:space="preserve">Екологічні навчальні дисципліни </t>
  </si>
  <si>
    <t>Освітній компонент 2 з ЗУ-Каталог*. Правові навчальні дисципліни</t>
  </si>
  <si>
    <t>Разом :</t>
  </si>
  <si>
    <t>Разом вибіркових ОК циклу професійної підготовки:</t>
  </si>
  <si>
    <t>Разом  за цикл професійної підготовки:</t>
  </si>
  <si>
    <t>5 - 6 семестри за окремим планом військової підготовки</t>
  </si>
  <si>
    <t>Основи технічної творчості</t>
  </si>
  <si>
    <t>5</t>
  </si>
  <si>
    <t xml:space="preserve"> Системи приводів верстатів та роботів </t>
  </si>
  <si>
    <t>Навчальні дисципліни систем приводів верстатів та роботів</t>
  </si>
  <si>
    <t xml:space="preserve">  Експлуатація та обслуговування верстатів та роботів  </t>
  </si>
  <si>
    <t>Навчальні дисципліни з експлуатації*</t>
  </si>
  <si>
    <t>Навчальні дисципліни з технічної творчості*</t>
  </si>
  <si>
    <t xml:space="preserve"> САПР верстатів та роботів-2</t>
  </si>
  <si>
    <t>Навчальні дисципліни з САПР верстатів та роботів</t>
  </si>
  <si>
    <t xml:space="preserve"> Чисельні методи розрахунку</t>
  </si>
  <si>
    <t>Навчальні дисципліни з чисельних методи розрахунку</t>
  </si>
  <si>
    <t>Іноземна мова професійного спрямування з   ЗУ Каталогу</t>
  </si>
  <si>
    <t>Курсова робота з теорії машин і механізмів</t>
  </si>
  <si>
    <t>Екологічні аспекти керування якістю навколишнього середовища</t>
  </si>
  <si>
    <t>Екології та технології рослинних полімерів</t>
  </si>
  <si>
    <t>Конструювання обладнання машинобудування-4. Курсовий проект</t>
  </si>
  <si>
    <t>Інформаційного, господарського та адміністративного права</t>
  </si>
  <si>
    <t>Деталі машин і основи конструювання-2.  Курсовий проект</t>
  </si>
  <si>
    <r>
      <t xml:space="preserve">За освітньо-професійною програмою: </t>
    </r>
    <r>
      <rPr>
        <b/>
        <sz val="24"/>
        <rFont val="Arial"/>
        <family val="2"/>
      </rPr>
      <t>Технології комп</t>
    </r>
    <r>
      <rPr>
        <b/>
        <sz val="24"/>
        <rFont val="Calibri"/>
        <family val="2"/>
        <charset val="204"/>
      </rPr>
      <t>'</t>
    </r>
    <r>
      <rPr>
        <b/>
        <sz val="24"/>
        <rFont val="Arial"/>
        <family val="2"/>
        <charset val="204"/>
      </rPr>
      <t>ютерного конструювання</t>
    </r>
  </si>
  <si>
    <t>Англійська мова професійного спрямування -1. Практичний курс англійської мови для професійного спілкування І</t>
  </si>
  <si>
    <t xml:space="preserve"> Англійська мова професійного спрямування-2. </t>
  </si>
  <si>
    <t>Теорія механізмів і машин</t>
  </si>
  <si>
    <t>Ухвалено на засіданні Вченої ради механіко-машинобудівного інституту, протокол №  7 від 22.02.2021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</si>
</sst>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</font>
    <font>
      <b/>
      <sz val="20"/>
      <name val="Arial Cyr"/>
      <charset val="204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13"/>
      <name val="Arial"/>
      <family val="2"/>
      <charset val="204"/>
    </font>
    <font>
      <sz val="22"/>
      <name val="Arial"/>
      <family val="2"/>
      <charset val="204"/>
    </font>
    <font>
      <b/>
      <sz val="14"/>
      <name val="Arial"/>
      <family val="2"/>
    </font>
    <font>
      <b/>
      <sz val="22"/>
      <name val="Arial Cyr"/>
      <charset val="204"/>
    </font>
    <font>
      <sz val="22"/>
      <name val="Arial"/>
      <family val="2"/>
    </font>
    <font>
      <b/>
      <sz val="13"/>
      <name val="Arial"/>
      <family val="2"/>
      <charset val="204"/>
    </font>
    <font>
      <b/>
      <sz val="13"/>
      <name val="Arial"/>
      <family val="2"/>
    </font>
    <font>
      <sz val="13"/>
      <name val="Arial Cyr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name val="Arial"/>
      <family val="2"/>
    </font>
    <font>
      <i/>
      <sz val="22"/>
      <name val="Arial"/>
      <family val="2"/>
      <charset val="204"/>
    </font>
    <font>
      <sz val="22"/>
      <name val="Arial Cyr"/>
      <family val="2"/>
      <charset val="204"/>
    </font>
    <font>
      <sz val="10"/>
      <name val="Arial Cyr"/>
      <charset val="204"/>
    </font>
    <font>
      <sz val="14"/>
      <name val="Arial"/>
      <family val="2"/>
    </font>
    <font>
      <b/>
      <sz val="2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6" fillId="0" borderId="0"/>
  </cellStyleXfs>
  <cellXfs count="754">
    <xf numFmtId="0" fontId="0" fillId="0" borderId="0" xfId="0"/>
    <xf numFmtId="0" fontId="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/>
    <xf numFmtId="0" fontId="22" fillId="0" borderId="0" xfId="0" applyFont="1" applyFill="1" applyAlignment="1"/>
    <xf numFmtId="0" fontId="23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Border="1"/>
    <xf numFmtId="0" fontId="28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/>
    <xf numFmtId="49" fontId="26" fillId="0" borderId="0" xfId="0" applyNumberFormat="1" applyFont="1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30" fillId="0" borderId="3" xfId="0" applyNumberFormat="1" applyFont="1" applyFill="1" applyBorder="1" applyAlignment="1">
      <alignment horizontal="center" vertical="center" textRotation="90" wrapText="1"/>
    </xf>
    <xf numFmtId="0" fontId="30" fillId="0" borderId="4" xfId="0" applyNumberFormat="1" applyFont="1" applyFill="1" applyBorder="1" applyAlignment="1">
      <alignment horizontal="center" vertical="center" textRotation="90" wrapText="1"/>
    </xf>
    <xf numFmtId="0" fontId="30" fillId="0" borderId="4" xfId="0" applyFont="1" applyFill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29" fillId="0" borderId="0" xfId="0" applyFont="1" applyFill="1" applyBorder="1"/>
    <xf numFmtId="0" fontId="17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/>
    </xf>
    <xf numFmtId="0" fontId="2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Alignment="1"/>
    <xf numFmtId="0" fontId="33" fillId="0" borderId="0" xfId="0" applyFont="1" applyFill="1" applyBorder="1"/>
    <xf numFmtId="0" fontId="12" fillId="0" borderId="0" xfId="0" applyFont="1" applyFill="1" applyBorder="1" applyAlignment="1">
      <alignment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22" fillId="0" borderId="0" xfId="0" applyFont="1" applyFill="1" applyBorder="1" applyAlignment="1" applyProtection="1"/>
    <xf numFmtId="0" fontId="23" fillId="0" borderId="0" xfId="0" applyFont="1" applyFill="1" applyAlignment="1" applyProtection="1"/>
    <xf numFmtId="49" fontId="6" fillId="0" borderId="0" xfId="0" applyNumberFormat="1" applyFont="1" applyFill="1" applyBorder="1" applyAlignment="1" applyProtection="1">
      <alignment horizontal="center" vertical="justify"/>
    </xf>
    <xf numFmtId="0" fontId="2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justify"/>
    </xf>
    <xf numFmtId="0" fontId="25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/>
    <xf numFmtId="49" fontId="6" fillId="0" borderId="0" xfId="0" applyNumberFormat="1" applyFont="1" applyFill="1" applyBorder="1" applyAlignment="1">
      <alignment vertical="justify"/>
    </xf>
    <xf numFmtId="49" fontId="6" fillId="0" borderId="0" xfId="0" applyNumberFormat="1" applyFont="1" applyFill="1" applyBorder="1" applyAlignment="1" applyProtection="1">
      <alignment vertical="justify"/>
    </xf>
    <xf numFmtId="0" fontId="6" fillId="0" borderId="0" xfId="0" applyFont="1" applyFill="1" applyBorder="1"/>
    <xf numFmtId="0" fontId="15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 vertical="justify" wrapText="1"/>
    </xf>
    <xf numFmtId="0" fontId="15" fillId="0" borderId="0" xfId="0" applyFont="1" applyFill="1" applyAlignment="1"/>
    <xf numFmtId="0" fontId="15" fillId="0" borderId="0" xfId="0" applyFont="1" applyFill="1" applyBorder="1" applyAlignment="1" applyProtection="1">
      <alignment vertical="justify"/>
    </xf>
    <xf numFmtId="0" fontId="15" fillId="0" borderId="0" xfId="0" applyFont="1" applyFill="1" applyBorder="1" applyAlignment="1" applyProtection="1">
      <alignment horizontal="right" vertical="justify"/>
    </xf>
    <xf numFmtId="0" fontId="15" fillId="0" borderId="0" xfId="0" applyFont="1" applyFill="1" applyBorder="1" applyAlignment="1" applyProtection="1">
      <alignment horizontal="right"/>
    </xf>
    <xf numFmtId="0" fontId="12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top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9" fontId="11" fillId="0" borderId="28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top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4" xfId="0" applyNumberFormat="1" applyFont="1" applyFill="1" applyBorder="1" applyAlignment="1">
      <alignment horizontal="center" vertical="center" wrapText="1"/>
    </xf>
    <xf numFmtId="0" fontId="34" fillId="0" borderId="27" xfId="0" applyNumberFormat="1" applyFont="1" applyFill="1" applyBorder="1" applyAlignment="1">
      <alignment horizontal="center" vertical="center" wrapText="1"/>
    </xf>
    <xf numFmtId="0" fontId="34" fillId="0" borderId="25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33" xfId="0" applyNumberFormat="1" applyFont="1" applyFill="1" applyBorder="1" applyAlignment="1">
      <alignment horizontal="center" vertical="center" wrapText="1"/>
    </xf>
    <xf numFmtId="0" fontId="34" fillId="0" borderId="58" xfId="0" applyNumberFormat="1" applyFont="1" applyFill="1" applyBorder="1" applyAlignment="1">
      <alignment horizontal="center" vertical="center" wrapText="1"/>
    </xf>
    <xf numFmtId="0" fontId="34" fillId="0" borderId="4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 shrinkToFit="1"/>
    </xf>
    <xf numFmtId="1" fontId="34" fillId="0" borderId="25" xfId="0" applyNumberFormat="1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shrinkToFit="1"/>
    </xf>
    <xf numFmtId="0" fontId="34" fillId="0" borderId="37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 shrinkToFit="1"/>
    </xf>
    <xf numFmtId="0" fontId="34" fillId="0" borderId="3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34" fillId="0" borderId="44" xfId="0" applyNumberFormat="1" applyFont="1" applyFill="1" applyBorder="1" applyAlignment="1">
      <alignment horizontal="center" vertical="center" shrinkToFit="1"/>
    </xf>
    <xf numFmtId="1" fontId="11" fillId="0" borderId="35" xfId="0" applyNumberFormat="1" applyFont="1" applyFill="1" applyBorder="1" applyAlignment="1">
      <alignment horizontal="center" vertical="center" wrapText="1" shrinkToFit="1"/>
    </xf>
    <xf numFmtId="0" fontId="30" fillId="0" borderId="6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shrinkToFit="1"/>
    </xf>
    <xf numFmtId="1" fontId="34" fillId="0" borderId="2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34" fillId="0" borderId="30" xfId="0" applyNumberFormat="1" applyFont="1" applyFill="1" applyBorder="1" applyAlignment="1">
      <alignment horizontal="center" vertical="center" shrinkToFit="1"/>
    </xf>
    <xf numFmtId="0" fontId="34" fillId="0" borderId="74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 wrapText="1"/>
    </xf>
    <xf numFmtId="0" fontId="3" fillId="0" borderId="67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49" xfId="0" applyNumberFormat="1" applyFont="1" applyFill="1" applyBorder="1" applyAlignment="1">
      <alignment vertical="center" wrapText="1"/>
    </xf>
    <xf numFmtId="0" fontId="3" fillId="0" borderId="6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right" vertical="center" wrapText="1" shrinkToFit="1"/>
    </xf>
    <xf numFmtId="0" fontId="26" fillId="0" borderId="7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34" fillId="0" borderId="25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1" fontId="34" fillId="0" borderId="29" xfId="0" applyNumberFormat="1" applyFont="1" applyFill="1" applyBorder="1" applyAlignment="1">
      <alignment horizontal="center" vertical="center" wrapText="1"/>
    </xf>
    <xf numFmtId="1" fontId="34" fillId="0" borderId="44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0" fillId="0" borderId="52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 shrinkToFit="1"/>
    </xf>
    <xf numFmtId="0" fontId="30" fillId="0" borderId="19" xfId="0" applyNumberFormat="1" applyFont="1" applyFill="1" applyBorder="1" applyAlignment="1">
      <alignment horizontal="center" vertical="center" wrapText="1" shrinkToFit="1"/>
    </xf>
    <xf numFmtId="0" fontId="30" fillId="0" borderId="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vertical="center" wrapText="1" shrinkToFit="1"/>
    </xf>
    <xf numFmtId="0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5" xfId="0" applyNumberFormat="1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vertical="center" wrapText="1" shrinkToFit="1"/>
    </xf>
    <xf numFmtId="0" fontId="7" fillId="0" borderId="48" xfId="0" applyNumberFormat="1" applyFont="1" applyFill="1" applyBorder="1" applyAlignment="1">
      <alignment horizontal="center" vertical="center" wrapText="1" shrinkToFit="1"/>
    </xf>
    <xf numFmtId="0" fontId="7" fillId="0" borderId="75" xfId="0" applyNumberFormat="1" applyFont="1" applyFill="1" applyBorder="1" applyAlignment="1">
      <alignment horizontal="center" vertical="center" wrapText="1" shrinkToFit="1"/>
    </xf>
    <xf numFmtId="0" fontId="7" fillId="0" borderId="35" xfId="0" applyNumberFormat="1" applyFont="1" applyFill="1" applyBorder="1" applyAlignment="1">
      <alignment horizontal="center" vertical="center" wrapText="1" shrinkToFit="1"/>
    </xf>
    <xf numFmtId="164" fontId="21" fillId="0" borderId="9" xfId="0" applyNumberFormat="1" applyFont="1" applyFill="1" applyBorder="1" applyAlignment="1">
      <alignment horizontal="center" vertical="center" wrapText="1" shrinkToFit="1"/>
    </xf>
    <xf numFmtId="1" fontId="11" fillId="0" borderId="9" xfId="0" applyNumberFormat="1" applyFont="1" applyFill="1" applyBorder="1" applyAlignment="1">
      <alignment horizontal="center" vertical="center" wrapText="1" shrinkToFit="1"/>
    </xf>
    <xf numFmtId="1" fontId="14" fillId="0" borderId="9" xfId="0" applyNumberFormat="1" applyFont="1" applyFill="1" applyBorder="1" applyAlignment="1">
      <alignment horizontal="center" vertical="center" wrapText="1" shrinkToFit="1"/>
    </xf>
    <xf numFmtId="164" fontId="11" fillId="0" borderId="9" xfId="0" applyNumberFormat="1" applyFont="1" applyFill="1" applyBorder="1" applyAlignment="1">
      <alignment horizontal="center" vertical="center" shrinkToFit="1"/>
    </xf>
    <xf numFmtId="1" fontId="11" fillId="0" borderId="9" xfId="0" applyNumberFormat="1" applyFont="1" applyFill="1" applyBorder="1" applyAlignment="1">
      <alignment horizontal="center" vertical="center" shrinkToFit="1"/>
    </xf>
    <xf numFmtId="0" fontId="43" fillId="0" borderId="40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3" fillId="0" borderId="25" xfId="0" applyNumberFormat="1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center" vertical="center"/>
    </xf>
    <xf numFmtId="0" fontId="43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49" fontId="17" fillId="0" borderId="0" xfId="0" applyNumberFormat="1" applyFont="1" applyFill="1" applyBorder="1" applyAlignment="1">
      <alignment vertical="center" wrapText="1"/>
    </xf>
    <xf numFmtId="0" fontId="43" fillId="0" borderId="3" xfId="0" applyNumberFormat="1" applyFont="1" applyFill="1" applyBorder="1" applyAlignment="1">
      <alignment horizontal="center" vertical="center"/>
    </xf>
    <xf numFmtId="0" fontId="43" fillId="0" borderId="4" xfId="0" applyNumberFormat="1" applyFont="1" applyFill="1" applyBorder="1" applyAlignment="1">
      <alignment horizontal="center" vertical="center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5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34" fillId="0" borderId="25" xfId="0" applyNumberFormat="1" applyFont="1" applyFill="1" applyBorder="1" applyAlignment="1">
      <alignment horizontal="center" vertical="center" wrapText="1"/>
    </xf>
    <xf numFmtId="164" fontId="34" fillId="0" borderId="29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 shrinkToFi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42" xfId="0" applyNumberFormat="1" applyFont="1" applyFill="1" applyBorder="1" applyAlignment="1">
      <alignment horizontal="center" vertical="center" shrinkToFit="1"/>
    </xf>
    <xf numFmtId="0" fontId="41" fillId="0" borderId="24" xfId="0" applyNumberFormat="1" applyFont="1" applyFill="1" applyBorder="1" applyAlignment="1">
      <alignment horizontal="center" vertical="center" wrapText="1"/>
    </xf>
    <xf numFmtId="1" fontId="41" fillId="0" borderId="27" xfId="0" applyNumberFormat="1" applyFont="1" applyFill="1" applyBorder="1" applyAlignment="1">
      <alignment horizontal="center" vertical="center" wrapText="1"/>
    </xf>
    <xf numFmtId="1" fontId="41" fillId="0" borderId="25" xfId="0" applyNumberFormat="1" applyFont="1" applyFill="1" applyBorder="1" applyAlignment="1">
      <alignment horizontal="center" vertical="center" wrapText="1"/>
    </xf>
    <xf numFmtId="1" fontId="41" fillId="0" borderId="26" xfId="0" applyNumberFormat="1" applyFont="1" applyFill="1" applyBorder="1" applyAlignment="1">
      <alignment horizontal="center" vertical="center" wrapText="1"/>
    </xf>
    <xf numFmtId="0" fontId="41" fillId="0" borderId="27" xfId="0" applyNumberFormat="1" applyFont="1" applyFill="1" applyBorder="1" applyAlignment="1">
      <alignment horizontal="center" vertical="center" wrapText="1"/>
    </xf>
    <xf numFmtId="0" fontId="41" fillId="0" borderId="25" xfId="0" applyNumberFormat="1" applyFont="1" applyFill="1" applyBorder="1" applyAlignment="1">
      <alignment horizontal="center" vertical="center" wrapText="1"/>
    </xf>
    <xf numFmtId="0" fontId="41" fillId="0" borderId="26" xfId="0" applyNumberFormat="1" applyFont="1" applyFill="1" applyBorder="1" applyAlignment="1">
      <alignment horizontal="center" vertical="center" wrapText="1"/>
    </xf>
    <xf numFmtId="0" fontId="41" fillId="0" borderId="40" xfId="0" applyNumberFormat="1" applyFont="1" applyFill="1" applyBorder="1" applyAlignment="1">
      <alignment horizontal="center" vertical="center" wrapText="1"/>
    </xf>
    <xf numFmtId="0" fontId="41" fillId="0" borderId="41" xfId="0" applyNumberFormat="1" applyFont="1" applyFill="1" applyBorder="1" applyAlignment="1">
      <alignment horizontal="center" vertical="center" wrapText="1"/>
    </xf>
    <xf numFmtId="0" fontId="41" fillId="0" borderId="42" xfId="0" applyNumberFormat="1" applyFont="1" applyFill="1" applyBorder="1" applyAlignment="1">
      <alignment horizontal="center" vertical="center" wrapText="1"/>
    </xf>
    <xf numFmtId="0" fontId="41" fillId="0" borderId="46" xfId="0" applyNumberFormat="1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5" xfId="0" applyNumberFormat="1" applyFont="1" applyFill="1" applyBorder="1" applyAlignment="1">
      <alignment horizontal="center" vertical="center" shrinkToFit="1"/>
    </xf>
    <xf numFmtId="0" fontId="41" fillId="0" borderId="33" xfId="0" applyNumberFormat="1" applyFont="1" applyFill="1" applyBorder="1" applyAlignment="1">
      <alignment horizontal="center" vertical="center" wrapText="1"/>
    </xf>
    <xf numFmtId="0" fontId="41" fillId="0" borderId="3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32" xfId="0" applyNumberFormat="1" applyFont="1" applyFill="1" applyBorder="1" applyAlignment="1">
      <alignment horizontal="center" vertical="center" wrapText="1"/>
    </xf>
    <xf numFmtId="0" fontId="41" fillId="0" borderId="3" xfId="0" applyNumberFormat="1" applyFont="1" applyFill="1" applyBorder="1" applyAlignment="1">
      <alignment horizontal="center" vertical="center" wrapText="1"/>
    </xf>
    <xf numFmtId="0" fontId="41" fillId="0" borderId="5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shrinkToFit="1"/>
    </xf>
    <xf numFmtId="0" fontId="41" fillId="0" borderId="75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9" xfId="0" applyNumberFormat="1" applyFont="1" applyFill="1" applyBorder="1" applyAlignment="1">
      <alignment horizontal="center" vertical="center" wrapText="1"/>
    </xf>
    <xf numFmtId="0" fontId="41" fillId="0" borderId="70" xfId="0" applyNumberFormat="1" applyFont="1" applyFill="1" applyBorder="1" applyAlignment="1">
      <alignment horizontal="center" vertical="center" wrapText="1"/>
    </xf>
    <xf numFmtId="0" fontId="41" fillId="0" borderId="35" xfId="0" applyNumberFormat="1" applyFont="1" applyFill="1" applyBorder="1" applyAlignment="1">
      <alignment horizontal="center" vertical="center" wrapText="1"/>
    </xf>
    <xf numFmtId="0" fontId="41" fillId="0" borderId="53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left" vertical="center" wrapText="1"/>
    </xf>
    <xf numFmtId="49" fontId="12" fillId="0" borderId="42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48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right" vertical="center" wrapText="1" shrinkToFit="1"/>
    </xf>
    <xf numFmtId="164" fontId="34" fillId="0" borderId="75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vertical="center" wrapText="1"/>
    </xf>
    <xf numFmtId="0" fontId="3" fillId="0" borderId="76" xfId="0" applyNumberFormat="1" applyFont="1" applyFill="1" applyBorder="1" applyAlignment="1">
      <alignment vertical="center" wrapText="1"/>
    </xf>
    <xf numFmtId="0" fontId="3" fillId="0" borderId="63" xfId="0" applyNumberFormat="1" applyFont="1" applyFill="1" applyBorder="1" applyAlignment="1">
      <alignment vertical="center" wrapText="1"/>
    </xf>
    <xf numFmtId="0" fontId="3" fillId="0" borderId="64" xfId="0" applyNumberFormat="1" applyFont="1" applyFill="1" applyBorder="1" applyAlignment="1">
      <alignment vertical="center" wrapText="1"/>
    </xf>
    <xf numFmtId="0" fontId="3" fillId="0" borderId="62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61" xfId="0" applyNumberFormat="1" applyFont="1" applyFill="1" applyBorder="1" applyAlignment="1">
      <alignment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/>
    <xf numFmtId="0" fontId="41" fillId="0" borderId="24" xfId="0" applyNumberFormat="1" applyFont="1" applyFill="1" applyBorder="1" applyAlignment="1">
      <alignment horizontal="center" vertical="center" shrinkToFit="1"/>
    </xf>
    <xf numFmtId="1" fontId="41" fillId="0" borderId="23" xfId="0" applyNumberFormat="1" applyFont="1" applyFill="1" applyBorder="1" applyAlignment="1">
      <alignment horizontal="center" vertical="center" wrapText="1"/>
    </xf>
    <xf numFmtId="0" fontId="41" fillId="0" borderId="25" xfId="0" applyNumberFormat="1" applyFont="1" applyFill="1" applyBorder="1" applyAlignment="1">
      <alignment horizontal="center" vertical="center" shrinkToFit="1"/>
    </xf>
    <xf numFmtId="0" fontId="41" fillId="0" borderId="23" xfId="0" applyNumberFormat="1" applyFont="1" applyFill="1" applyBorder="1" applyAlignment="1">
      <alignment horizontal="center" vertical="center" shrinkToFit="1"/>
    </xf>
    <xf numFmtId="0" fontId="41" fillId="0" borderId="23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vertical="center" wrapText="1" shrinkToFi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4" xfId="0" applyNumberFormat="1" applyFont="1" applyFill="1" applyBorder="1" applyAlignment="1">
      <alignment horizontal="center" vertical="center" shrinkToFit="1"/>
    </xf>
    <xf numFmtId="1" fontId="34" fillId="0" borderId="58" xfId="0" applyNumberFormat="1" applyFont="1" applyFill="1" applyBorder="1" applyAlignment="1">
      <alignment horizontal="center" vertical="center" wrapText="1"/>
    </xf>
    <xf numFmtId="1" fontId="11" fillId="0" borderId="39" xfId="0" applyNumberFormat="1" applyFont="1" applyFill="1" applyBorder="1" applyAlignment="1">
      <alignment horizontal="center" vertical="center" wrapText="1" shrinkToFit="1"/>
    </xf>
    <xf numFmtId="1" fontId="42" fillId="0" borderId="9" xfId="0" applyNumberFormat="1" applyFont="1" applyFill="1" applyBorder="1" applyAlignment="1">
      <alignment horizontal="center" vertical="center" wrapText="1" shrinkToFit="1"/>
    </xf>
    <xf numFmtId="164" fontId="11" fillId="0" borderId="9" xfId="0" applyNumberFormat="1" applyFont="1" applyFill="1" applyBorder="1" applyAlignment="1">
      <alignment horizontal="center" vertical="center" wrapText="1" shrinkToFit="1"/>
    </xf>
    <xf numFmtId="164" fontId="8" fillId="0" borderId="9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/>
    <xf numFmtId="0" fontId="2" fillId="0" borderId="52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right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72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29" fillId="0" borderId="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34" fillId="0" borderId="39" xfId="0" applyNumberFormat="1" applyFont="1" applyFill="1" applyBorder="1" applyAlignment="1">
      <alignment horizontal="center" vertical="center" wrapText="1"/>
    </xf>
    <xf numFmtId="49" fontId="34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4" fillId="0" borderId="55" xfId="0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justify" wrapText="1"/>
    </xf>
    <xf numFmtId="0" fontId="12" fillId="0" borderId="56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49" fontId="26" fillId="0" borderId="57" xfId="0" applyNumberFormat="1" applyFont="1" applyFill="1" applyBorder="1" applyAlignment="1">
      <alignment horizontal="center" vertical="center" wrapText="1"/>
    </xf>
    <xf numFmtId="1" fontId="12" fillId="0" borderId="4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justify" wrapText="1"/>
    </xf>
    <xf numFmtId="0" fontId="29" fillId="0" borderId="0" xfId="0" applyFont="1" applyFill="1" applyBorder="1" applyAlignment="1">
      <alignment vertical="justify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3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30" fillId="0" borderId="0" xfId="0" applyFont="1" applyFill="1" applyBorder="1" applyAlignment="1">
      <alignment vertical="justify"/>
    </xf>
    <xf numFmtId="0" fontId="30" fillId="0" borderId="0" xfId="0" applyFont="1" applyFill="1" applyBorder="1" applyAlignment="1">
      <alignment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/>
    <xf numFmtId="0" fontId="29" fillId="0" borderId="0" xfId="1" applyFont="1" applyFill="1"/>
    <xf numFmtId="0" fontId="11" fillId="0" borderId="39" xfId="0" applyFont="1" applyFill="1" applyBorder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30" fillId="0" borderId="62" xfId="0" applyFont="1" applyFill="1" applyBorder="1"/>
    <xf numFmtId="49" fontId="44" fillId="0" borderId="0" xfId="0" applyNumberFormat="1" applyFont="1" applyFill="1" applyBorder="1" applyAlignment="1">
      <alignment horizontal="right" vertical="justify"/>
    </xf>
    <xf numFmtId="0" fontId="7" fillId="0" borderId="6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left" vertical="top"/>
    </xf>
    <xf numFmtId="0" fontId="11" fillId="0" borderId="66" xfId="0" applyFont="1" applyFill="1" applyBorder="1" applyAlignment="1">
      <alignment horizontal="right" vertical="center" wrapText="1" shrinkToFit="1"/>
    </xf>
    <xf numFmtId="0" fontId="11" fillId="0" borderId="70" xfId="0" applyFont="1" applyFill="1" applyBorder="1" applyAlignment="1">
      <alignment horizontal="right" vertical="center" wrapText="1" shrinkToFit="1"/>
    </xf>
    <xf numFmtId="0" fontId="11" fillId="0" borderId="53" xfId="0" applyFont="1" applyFill="1" applyBorder="1" applyAlignment="1">
      <alignment horizontal="right" vertical="center" wrapText="1" shrinkToFi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textRotation="90" wrapText="1"/>
    </xf>
    <xf numFmtId="0" fontId="30" fillId="0" borderId="5" xfId="0" applyNumberFormat="1" applyFont="1" applyFill="1" applyBorder="1" applyAlignment="1">
      <alignment horizontal="center" vertical="center" textRotation="90" wrapText="1"/>
    </xf>
    <xf numFmtId="0" fontId="30" fillId="0" borderId="59" xfId="0" applyFont="1" applyFill="1" applyBorder="1" applyAlignment="1">
      <alignment horizontal="center" vertical="top" wrapText="1"/>
    </xf>
    <xf numFmtId="0" fontId="30" fillId="0" borderId="38" xfId="0" applyFont="1" applyFill="1" applyBorder="1" applyAlignment="1">
      <alignment horizontal="center" vertical="top" wrapText="1"/>
    </xf>
    <xf numFmtId="0" fontId="30" fillId="0" borderId="37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>
      <alignment horizontal="center" vertical="center" textRotation="90" wrapText="1"/>
    </xf>
    <xf numFmtId="49" fontId="30" fillId="0" borderId="10" xfId="0" applyNumberFormat="1" applyFont="1" applyFill="1" applyBorder="1" applyAlignment="1">
      <alignment horizontal="center" vertical="center" textRotation="90" wrapText="1"/>
    </xf>
    <xf numFmtId="49" fontId="30" fillId="0" borderId="17" xfId="0" applyNumberFormat="1" applyFont="1" applyFill="1" applyBorder="1" applyAlignment="1">
      <alignment horizontal="center" vertical="center" textRotation="90"/>
    </xf>
    <xf numFmtId="49" fontId="30" fillId="0" borderId="10" xfId="0" applyNumberFormat="1" applyFont="1" applyFill="1" applyBorder="1" applyAlignment="1">
      <alignment horizontal="center" vertical="center" textRotation="90"/>
    </xf>
    <xf numFmtId="49" fontId="30" fillId="0" borderId="60" xfId="0" applyNumberFormat="1" applyFont="1" applyFill="1" applyBorder="1" applyAlignment="1">
      <alignment horizontal="center" vertical="center" textRotation="90" wrapText="1"/>
    </xf>
    <xf numFmtId="49" fontId="30" fillId="0" borderId="18" xfId="0" applyNumberFormat="1" applyFont="1" applyFill="1" applyBorder="1" applyAlignment="1">
      <alignment horizontal="center" vertical="center" textRotation="90" wrapText="1"/>
    </xf>
    <xf numFmtId="49" fontId="30" fillId="0" borderId="11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30" fillId="0" borderId="71" xfId="0" applyNumberFormat="1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0" fontId="30" fillId="0" borderId="5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72" xfId="0" applyNumberFormat="1" applyFont="1" applyFill="1" applyBorder="1" applyAlignment="1">
      <alignment horizontal="center" vertical="center" textRotation="90" wrapText="1"/>
    </xf>
    <xf numFmtId="0" fontId="30" fillId="0" borderId="45" xfId="0" applyNumberFormat="1" applyFont="1" applyFill="1" applyBorder="1" applyAlignment="1">
      <alignment horizontal="center" vertical="center" textRotation="90" wrapText="1"/>
    </xf>
    <xf numFmtId="0" fontId="30" fillId="0" borderId="53" xfId="0" applyNumberFormat="1" applyFont="1" applyFill="1" applyBorder="1" applyAlignment="1">
      <alignment horizontal="center" vertical="center" textRotation="90" wrapText="1"/>
    </xf>
    <xf numFmtId="49" fontId="30" fillId="0" borderId="71" xfId="0" applyNumberFormat="1" applyFont="1" applyFill="1" applyBorder="1" applyAlignment="1">
      <alignment horizontal="center" vertical="center" wrapText="1"/>
    </xf>
    <xf numFmtId="49" fontId="30" fillId="0" borderId="54" xfId="0" applyNumberFormat="1" applyFont="1" applyFill="1" applyBorder="1" applyAlignment="1">
      <alignment horizontal="center" vertical="center"/>
    </xf>
    <xf numFmtId="49" fontId="30" fillId="0" borderId="72" xfId="0" applyNumberFormat="1" applyFont="1" applyFill="1" applyBorder="1" applyAlignment="1">
      <alignment horizontal="center" vertical="center"/>
    </xf>
    <xf numFmtId="49" fontId="30" fillId="0" borderId="52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45" xfId="0" applyNumberFormat="1" applyFont="1" applyFill="1" applyBorder="1" applyAlignment="1">
      <alignment horizontal="center" vertical="center"/>
    </xf>
    <xf numFmtId="49" fontId="30" fillId="0" borderId="66" xfId="0" applyNumberFormat="1" applyFont="1" applyFill="1" applyBorder="1" applyAlignment="1">
      <alignment horizontal="center" vertical="center"/>
    </xf>
    <xf numFmtId="49" fontId="30" fillId="0" borderId="70" xfId="0" applyNumberFormat="1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37" xfId="0" applyNumberFormat="1" applyFont="1" applyFill="1" applyBorder="1" applyAlignment="1">
      <alignment horizontal="center" vertical="center" textRotation="90"/>
    </xf>
    <xf numFmtId="0" fontId="30" fillId="0" borderId="49" xfId="0" applyNumberFormat="1" applyFont="1" applyFill="1" applyBorder="1" applyAlignment="1">
      <alignment horizontal="center" vertical="center" textRotation="90"/>
    </xf>
    <xf numFmtId="0" fontId="30" fillId="0" borderId="35" xfId="0" applyNumberFormat="1" applyFont="1" applyFill="1" applyBorder="1" applyAlignment="1">
      <alignment horizontal="center" vertical="center" textRotation="90"/>
    </xf>
    <xf numFmtId="0" fontId="30" fillId="0" borderId="44" xfId="0" applyNumberFormat="1" applyFont="1" applyFill="1" applyBorder="1" applyAlignment="1">
      <alignment horizontal="center" vertical="center" textRotation="90" wrapText="1"/>
    </xf>
    <xf numFmtId="0" fontId="30" fillId="0" borderId="18" xfId="0" applyNumberFormat="1" applyFont="1" applyFill="1" applyBorder="1" applyAlignment="1">
      <alignment horizontal="center" vertical="center" textRotation="90" wrapText="1"/>
    </xf>
    <xf numFmtId="0" fontId="30" fillId="0" borderId="11" xfId="0" applyNumberFormat="1" applyFont="1" applyFill="1" applyBorder="1" applyAlignment="1">
      <alignment horizontal="center" vertical="center" textRotation="90" wrapText="1"/>
    </xf>
    <xf numFmtId="0" fontId="30" fillId="0" borderId="51" xfId="0" applyNumberFormat="1" applyFont="1" applyFill="1" applyBorder="1" applyAlignment="1">
      <alignment horizontal="center" vertical="center" textRotation="90"/>
    </xf>
    <xf numFmtId="0" fontId="30" fillId="0" borderId="65" xfId="0" applyNumberFormat="1" applyFont="1" applyFill="1" applyBorder="1" applyAlignment="1">
      <alignment horizontal="center" vertical="center" textRotation="90"/>
    </xf>
    <xf numFmtId="0" fontId="30" fillId="0" borderId="59" xfId="0" applyNumberFormat="1" applyFont="1" applyFill="1" applyBorder="1" applyAlignment="1">
      <alignment horizontal="center" vertical="center" textRotation="90"/>
    </xf>
    <xf numFmtId="0" fontId="30" fillId="0" borderId="1" xfId="0" applyNumberFormat="1" applyFont="1" applyFill="1" applyBorder="1" applyAlignment="1">
      <alignment horizontal="center" vertical="top"/>
    </xf>
    <xf numFmtId="0" fontId="30" fillId="0" borderId="19" xfId="0" applyNumberFormat="1" applyFont="1" applyFill="1" applyBorder="1" applyAlignment="1">
      <alignment horizontal="center" vertical="top"/>
    </xf>
    <xf numFmtId="0" fontId="30" fillId="0" borderId="2" xfId="0" applyNumberFormat="1" applyFont="1" applyFill="1" applyBorder="1" applyAlignment="1">
      <alignment horizontal="center" vertical="top"/>
    </xf>
    <xf numFmtId="49" fontId="30" fillId="0" borderId="49" xfId="0" applyNumberFormat="1" applyFont="1" applyFill="1" applyBorder="1" applyAlignment="1">
      <alignment horizontal="center" vertical="center" textRotation="90" wrapText="1"/>
    </xf>
    <xf numFmtId="49" fontId="30" fillId="0" borderId="35" xfId="0" applyNumberFormat="1" applyFont="1" applyFill="1" applyBorder="1" applyAlignment="1">
      <alignment horizontal="center" vertical="center" textRotation="90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19" xfId="0" applyNumberFormat="1" applyFont="1" applyFill="1" applyBorder="1" applyAlignment="1">
      <alignment horizontal="center" vertical="center" wrapText="1" shrinkToFit="1"/>
    </xf>
    <xf numFmtId="0" fontId="47" fillId="0" borderId="20" xfId="0" applyNumberFormat="1" applyFont="1" applyFill="1" applyBorder="1" applyAlignment="1">
      <alignment horizontal="center" vertical="center" wrapText="1" shrinkToFit="1"/>
    </xf>
    <xf numFmtId="0" fontId="17" fillId="0" borderId="71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right" vertical="center" wrapText="1" shrinkToFit="1"/>
    </xf>
    <xf numFmtId="0" fontId="2" fillId="0" borderId="70" xfId="0" applyFont="1" applyFill="1" applyBorder="1" applyAlignment="1">
      <alignment horizontal="right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vertical="center" wrapText="1" shrinkToFit="1"/>
    </xf>
    <xf numFmtId="0" fontId="12" fillId="0" borderId="4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right" vertical="center" wrapText="1" shrinkToFit="1"/>
    </xf>
    <xf numFmtId="0" fontId="45" fillId="0" borderId="7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right" vertical="center" wrapText="1" shrinkToFit="1"/>
    </xf>
    <xf numFmtId="0" fontId="42" fillId="0" borderId="47" xfId="0" applyFont="1" applyFill="1" applyBorder="1" applyAlignment="1">
      <alignment horizontal="right" vertical="center" wrapText="1" shrinkToFit="1"/>
    </xf>
    <xf numFmtId="0" fontId="42" fillId="0" borderId="13" xfId="0" applyFont="1" applyFill="1" applyBorder="1" applyAlignment="1">
      <alignment horizontal="right" vertical="center" wrapText="1" shrinkToFi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 wrapText="1"/>
    </xf>
    <xf numFmtId="49" fontId="34" fillId="0" borderId="5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69" xfId="0" applyNumberFormat="1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>
      <alignment horizontal="center" vertical="justify" wrapText="1"/>
    </xf>
    <xf numFmtId="49" fontId="29" fillId="0" borderId="72" xfId="0" applyNumberFormat="1" applyFont="1" applyFill="1" applyBorder="1" applyAlignment="1">
      <alignment horizontal="center" vertical="justify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justify" wrapText="1"/>
    </xf>
    <xf numFmtId="0" fontId="29" fillId="0" borderId="72" xfId="0" applyFont="1" applyFill="1" applyBorder="1" applyAlignment="1">
      <alignment horizontal="center" vertical="justify" wrapText="1"/>
    </xf>
    <xf numFmtId="49" fontId="12" fillId="0" borderId="55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1" fontId="12" fillId="0" borderId="55" xfId="0" applyNumberFormat="1" applyFont="1" applyFill="1" applyBorder="1" applyAlignment="1">
      <alignment horizontal="center" vertical="center" wrapText="1"/>
    </xf>
    <xf numFmtId="1" fontId="12" fillId="0" borderId="50" xfId="0" applyNumberFormat="1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34" fillId="0" borderId="65" xfId="0" applyFont="1" applyFill="1" applyBorder="1" applyAlignment="1">
      <alignment horizontal="left" vertical="center" wrapText="1"/>
    </xf>
    <xf numFmtId="0" fontId="34" fillId="0" borderId="43" xfId="0" applyFont="1" applyFill="1" applyBorder="1" applyAlignment="1">
      <alignment horizontal="left" vertical="center" wrapText="1"/>
    </xf>
    <xf numFmtId="0" fontId="14" fillId="0" borderId="70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center" vertical="center" wrapText="1"/>
    </xf>
    <xf numFmtId="49" fontId="12" fillId="0" borderId="72" xfId="0" applyNumberFormat="1" applyFont="1" applyFill="1" applyBorder="1" applyAlignment="1">
      <alignment horizontal="center" vertical="center" wrapText="1"/>
    </xf>
    <xf numFmtId="49" fontId="12" fillId="0" borderId="66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54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50" xfId="0" applyNumberFormat="1" applyFont="1" applyFill="1" applyBorder="1" applyAlignment="1">
      <alignment horizontal="center" vertical="center" wrapText="1"/>
    </xf>
    <xf numFmtId="49" fontId="34" fillId="0" borderId="32" xfId="0" applyNumberFormat="1" applyFont="1" applyFill="1" applyBorder="1" applyAlignment="1">
      <alignment horizontal="left" vertical="center" wrapText="1"/>
    </xf>
    <xf numFmtId="49" fontId="34" fillId="0" borderId="69" xfId="0" applyNumberFormat="1" applyFont="1" applyFill="1" applyBorder="1" applyAlignment="1">
      <alignment horizontal="left" vertical="center" wrapText="1"/>
    </xf>
    <xf numFmtId="49" fontId="34" fillId="0" borderId="56" xfId="0" applyNumberFormat="1" applyFont="1" applyFill="1" applyBorder="1" applyAlignment="1">
      <alignment horizontal="center" vertical="center"/>
    </xf>
    <xf numFmtId="49" fontId="34" fillId="0" borderId="68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56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67" xfId="0" applyNumberFormat="1" applyFont="1" applyFill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 wrapText="1"/>
    </xf>
    <xf numFmtId="0" fontId="34" fillId="0" borderId="50" xfId="0" applyNumberFormat="1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left" vertical="center"/>
    </xf>
    <xf numFmtId="0" fontId="34" fillId="0" borderId="67" xfId="0" applyFont="1" applyFill="1" applyBorder="1" applyAlignment="1">
      <alignment horizontal="left" vertical="center"/>
    </xf>
    <xf numFmtId="0" fontId="34" fillId="0" borderId="50" xfId="0" applyFont="1" applyFill="1" applyBorder="1" applyAlignment="1">
      <alignment horizontal="left" vertical="center"/>
    </xf>
    <xf numFmtId="49" fontId="34" fillId="0" borderId="50" xfId="0" applyNumberFormat="1" applyFont="1" applyFill="1" applyBorder="1" applyAlignment="1">
      <alignment horizontal="center" vertical="center"/>
    </xf>
    <xf numFmtId="49" fontId="14" fillId="0" borderId="70" xfId="0" applyNumberFormat="1" applyFont="1" applyFill="1" applyBorder="1" applyAlignment="1">
      <alignment horizontal="center" vertical="center" wrapText="1"/>
    </xf>
    <xf numFmtId="0" fontId="14" fillId="0" borderId="70" xfId="0" applyNumberFormat="1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7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Fill="1" applyBorder="1" applyAlignment="1">
      <alignment horizontal="center" vertical="center"/>
    </xf>
    <xf numFmtId="49" fontId="34" fillId="0" borderId="47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43" fillId="0" borderId="65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56" xfId="0" applyNumberFormat="1" applyFont="1" applyFill="1" applyBorder="1" applyAlignment="1">
      <alignment horizontal="center" vertical="center"/>
    </xf>
    <xf numFmtId="0" fontId="43" fillId="0" borderId="68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49" fontId="34" fillId="0" borderId="39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0" fillId="0" borderId="55" xfId="0" applyNumberFormat="1" applyFont="1" applyFill="1" applyBorder="1" applyAlignment="1">
      <alignment horizontal="center" vertical="center" wrapText="1" shrinkToFit="1"/>
    </xf>
    <xf numFmtId="0" fontId="30" fillId="0" borderId="67" xfId="0" applyNumberFormat="1" applyFont="1" applyFill="1" applyBorder="1" applyAlignment="1">
      <alignment horizontal="center" vertical="center" wrapText="1" shrinkToFit="1"/>
    </xf>
    <xf numFmtId="0" fontId="30" fillId="0" borderId="54" xfId="0" applyNumberFormat="1" applyFont="1" applyFill="1" applyBorder="1" applyAlignment="1">
      <alignment horizontal="center" vertical="center" wrapText="1" shrinkToFit="1"/>
    </xf>
    <xf numFmtId="0" fontId="29" fillId="0" borderId="62" xfId="0" applyFont="1" applyFill="1" applyBorder="1" applyAlignment="1">
      <alignment horizontal="center" vertical="center" textRotation="90"/>
    </xf>
    <xf numFmtId="0" fontId="29" fillId="0" borderId="73" xfId="0" applyFont="1" applyFill="1" applyBorder="1" applyAlignment="1">
      <alignment horizontal="center" vertical="center" textRotation="90"/>
    </xf>
    <xf numFmtId="0" fontId="29" fillId="0" borderId="48" xfId="0" applyFont="1" applyFill="1" applyBorder="1" applyAlignment="1">
      <alignment horizontal="center" vertical="center" textRotation="90"/>
    </xf>
    <xf numFmtId="0" fontId="34" fillId="0" borderId="19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right" vertical="center" wrapText="1" shrinkToFit="1"/>
    </xf>
    <xf numFmtId="0" fontId="12" fillId="0" borderId="55" xfId="0" applyNumberFormat="1" applyFont="1" applyFill="1" applyBorder="1" applyAlignment="1">
      <alignment horizontal="left" vertical="center" wrapText="1" shrinkToFit="1"/>
    </xf>
    <xf numFmtId="0" fontId="12" fillId="0" borderId="67" xfId="0" applyNumberFormat="1" applyFont="1" applyFill="1" applyBorder="1" applyAlignment="1">
      <alignment horizontal="left" vertical="center" wrapText="1" shrinkToFit="1"/>
    </xf>
    <xf numFmtId="0" fontId="43" fillId="0" borderId="22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43" fillId="0" borderId="28" xfId="0" applyNumberFormat="1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49" fontId="17" fillId="0" borderId="70" xfId="0" applyNumberFormat="1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47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 shrinkToFit="1"/>
    </xf>
    <xf numFmtId="0" fontId="12" fillId="0" borderId="4" xfId="0" applyNumberFormat="1" applyFont="1" applyFill="1" applyBorder="1" applyAlignment="1">
      <alignment horizontal="center" vertical="center" wrapText="1" shrinkToFit="1"/>
    </xf>
    <xf numFmtId="0" fontId="37" fillId="0" borderId="47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12" fillId="0" borderId="71" xfId="0" applyNumberFormat="1" applyFont="1" applyFill="1" applyBorder="1" applyAlignment="1">
      <alignment horizontal="left" vertical="center" wrapText="1" shrinkToFit="1"/>
    </xf>
    <xf numFmtId="0" fontId="12" fillId="0" borderId="54" xfId="0" applyNumberFormat="1" applyFont="1" applyFill="1" applyBorder="1" applyAlignment="1">
      <alignment horizontal="left" vertical="center" wrapText="1" shrinkToFit="1"/>
    </xf>
    <xf numFmtId="0" fontId="12" fillId="0" borderId="73" xfId="0" applyNumberFormat="1" applyFont="1" applyFill="1" applyBorder="1" applyAlignment="1">
      <alignment horizontal="center" vertical="center" wrapText="1" shrinkToFit="1"/>
    </xf>
    <xf numFmtId="0" fontId="12" fillId="0" borderId="52" xfId="0" applyNumberFormat="1" applyFont="1" applyFill="1" applyBorder="1" applyAlignment="1">
      <alignment horizontal="center" vertical="center" wrapText="1" shrinkToFi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5" xfId="0" applyNumberFormat="1" applyFont="1" applyFill="1" applyBorder="1" applyAlignment="1">
      <alignment horizontal="center" vertical="center" wrapText="1" shrinkToFi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63" xfId="0" applyFont="1" applyFill="1" applyBorder="1" applyAlignment="1">
      <alignment horizontal="left" vertical="center" wrapText="1"/>
    </xf>
    <xf numFmtId="0" fontId="37" fillId="0" borderId="61" xfId="0" applyFont="1" applyFill="1" applyBorder="1" applyAlignment="1">
      <alignment horizontal="left" vertical="center" wrapText="1"/>
    </xf>
    <xf numFmtId="0" fontId="30" fillId="0" borderId="38" xfId="0" applyNumberFormat="1" applyFont="1" applyFill="1" applyBorder="1" applyAlignment="1">
      <alignment horizontal="center" vertical="center" wrapText="1" shrinkToFit="1"/>
    </xf>
    <xf numFmtId="0" fontId="30" fillId="0" borderId="58" xfId="0" applyNumberFormat="1" applyFont="1" applyFill="1" applyBorder="1" applyAlignment="1">
      <alignment horizontal="center" vertical="center" wrapText="1" shrinkToFit="1"/>
    </xf>
    <xf numFmtId="0" fontId="37" fillId="0" borderId="39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66" xfId="0" applyFont="1" applyFill="1" applyBorder="1" applyAlignment="1">
      <alignment horizontal="left" vertical="center" wrapText="1"/>
    </xf>
    <xf numFmtId="0" fontId="37" fillId="0" borderId="70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72" xfId="0" applyNumberFormat="1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right" vertical="center" wrapText="1" shrinkToFi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right" vertical="center" wrapText="1"/>
    </xf>
    <xf numFmtId="0" fontId="34" fillId="0" borderId="39" xfId="0" applyFont="1" applyFill="1" applyBorder="1" applyAlignment="1">
      <alignment horizontal="right" vertical="center" wrapTex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54" xfId="0" applyFont="1" applyFill="1" applyBorder="1" applyAlignment="1">
      <alignment horizontal="center" vertical="center" wrapText="1" shrinkToFit="1"/>
    </xf>
    <xf numFmtId="0" fontId="11" fillId="0" borderId="72" xfId="0" applyFont="1" applyFill="1" applyBorder="1" applyAlignment="1">
      <alignment horizontal="center" vertical="center" wrapText="1" shrinkToFit="1"/>
    </xf>
    <xf numFmtId="0" fontId="29" fillId="0" borderId="65" xfId="0" applyNumberFormat="1" applyFont="1" applyFill="1" applyBorder="1" applyAlignment="1">
      <alignment horizontal="center" vertical="center" wrapText="1" shrinkToFit="1"/>
    </xf>
    <xf numFmtId="0" fontId="29" fillId="0" borderId="36" xfId="0" applyNumberFormat="1" applyFont="1" applyFill="1" applyBorder="1" applyAlignment="1">
      <alignment horizontal="center" vertical="center" wrapText="1" shrinkToFit="1"/>
    </xf>
    <xf numFmtId="0" fontId="29" fillId="0" borderId="43" xfId="0" applyNumberFormat="1" applyFont="1" applyFill="1" applyBorder="1" applyAlignment="1">
      <alignment horizontal="center" vertical="center" wrapText="1" shrinkToFit="1"/>
    </xf>
    <xf numFmtId="0" fontId="34" fillId="0" borderId="65" xfId="0" applyNumberFormat="1" applyFont="1" applyFill="1" applyBorder="1" applyAlignment="1">
      <alignment horizontal="center" vertical="center" wrapText="1" shrinkToFit="1"/>
    </xf>
    <xf numFmtId="0" fontId="34" fillId="0" borderId="36" xfId="0" applyNumberFormat="1" applyFont="1" applyFill="1" applyBorder="1" applyAlignment="1">
      <alignment horizontal="center" vertical="center" wrapText="1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47" xfId="0" applyNumberFormat="1" applyFont="1" applyFill="1" applyBorder="1" applyAlignment="1">
      <alignment horizontal="center" vertical="center" wrapText="1" shrinkToFit="1"/>
    </xf>
    <xf numFmtId="0" fontId="37" fillId="0" borderId="54" xfId="0" applyFont="1" applyFill="1" applyBorder="1" applyAlignment="1">
      <alignment horizontal="left" vertical="center" wrapText="1"/>
    </xf>
    <xf numFmtId="0" fontId="37" fillId="0" borderId="72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45" xfId="0" applyFont="1" applyFill="1" applyBorder="1" applyAlignment="1">
      <alignment horizontal="center" vertical="center" wrapText="1" shrinkToFit="1"/>
    </xf>
    <xf numFmtId="0" fontId="34" fillId="0" borderId="27" xfId="0" applyNumberFormat="1" applyFont="1" applyFill="1" applyBorder="1" applyAlignment="1">
      <alignment horizontal="center" vertical="center" wrapText="1" shrinkToFit="1"/>
    </xf>
    <xf numFmtId="0" fontId="34" fillId="0" borderId="25" xfId="0" applyNumberFormat="1" applyFont="1" applyFill="1" applyBorder="1" applyAlignment="1">
      <alignment horizontal="center" vertical="center" wrapText="1" shrinkToFit="1"/>
    </xf>
    <xf numFmtId="0" fontId="34" fillId="0" borderId="26" xfId="0" applyNumberFormat="1" applyFont="1" applyFill="1" applyBorder="1" applyAlignment="1">
      <alignment horizontal="center" vertical="center" wrapText="1" shrinkToFi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2E796DD1-125A-4393-8B72-5C78BC6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365760</xdr:colOff>
      <xdr:row>3</xdr:row>
      <xdr:rowOff>487680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="" xmlns:a16="http://schemas.microsoft.com/office/drawing/2014/main" id="{DBA20EE4-9BBD-46EF-9FD8-AA6CD085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59080"/>
          <a:ext cx="11049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3"/>
  <sheetViews>
    <sheetView tabSelected="1" zoomScale="40" zoomScaleNormal="40" zoomScaleSheetLayoutView="40" workbookViewId="0">
      <selection activeCell="AP19" sqref="AP19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32.5546875" style="4" customWidth="1"/>
    <col min="5" max="5" width="12.109375" style="5" customWidth="1"/>
    <col min="6" max="6" width="20.109375" style="6" customWidth="1"/>
    <col min="7" max="7" width="11.109375" style="6" customWidth="1"/>
    <col min="8" max="8" width="5.33203125" style="6" customWidth="1"/>
    <col min="9" max="9" width="3.33203125" style="6" customWidth="1"/>
    <col min="10" max="10" width="7.88671875" style="6" customWidth="1"/>
    <col min="11" max="11" width="2.109375" style="6" hidden="1" customWidth="1"/>
    <col min="12" max="12" width="18.88671875" style="7" customWidth="1"/>
    <col min="13" max="13" width="10" style="7" customWidth="1"/>
    <col min="14" max="14" width="11.33203125" style="7" customWidth="1"/>
    <col min="15" max="15" width="9.6640625" style="7" customWidth="1"/>
    <col min="16" max="16" width="9.5546875" style="7" customWidth="1"/>
    <col min="17" max="17" width="7.5546875" style="7" customWidth="1"/>
    <col min="18" max="18" width="8.5546875" style="7" customWidth="1"/>
    <col min="19" max="19" width="6.88671875" style="7" customWidth="1"/>
    <col min="20" max="20" width="9" style="7" customWidth="1"/>
    <col min="21" max="21" width="6.88671875" style="7" customWidth="1"/>
    <col min="22" max="22" width="6.6640625" style="7" customWidth="1"/>
    <col min="23" max="23" width="9.5546875" style="7" customWidth="1"/>
    <col min="24" max="24" width="8.33203125" style="2" customWidth="1"/>
    <col min="25" max="25" width="8.44140625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7.5546875" style="2" customWidth="1"/>
    <col min="35" max="35" width="7.88671875" style="2" customWidth="1"/>
    <col min="36" max="36" width="8.33203125" style="2" customWidth="1"/>
    <col min="37" max="37" width="7.33203125" style="2" customWidth="1"/>
    <col min="38" max="38" width="8.88671875" style="2" customWidth="1"/>
    <col min="39" max="39" width="7.44140625" style="2" customWidth="1"/>
    <col min="40" max="42" width="10.109375" style="1"/>
    <col min="43" max="43" width="11.109375" style="1" customWidth="1"/>
    <col min="44" max="63" width="10.109375" style="1" hidden="1" customWidth="1"/>
    <col min="64" max="64" width="11.33203125" style="1" customWidth="1"/>
    <col min="65" max="16384" width="10.109375" style="1"/>
  </cols>
  <sheetData>
    <row r="1" spans="1:39" ht="22.8" x14ac:dyDescent="0.4">
      <c r="A1" s="497" t="s">
        <v>101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</row>
    <row r="2" spans="1:39" ht="7.5" customHeight="1" x14ac:dyDescent="0.25"/>
    <row r="3" spans="1:39" ht="35.4" x14ac:dyDescent="0.25">
      <c r="A3" s="494" t="s">
        <v>102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</row>
    <row r="4" spans="1:39" ht="30.75" customHeight="1" x14ac:dyDescent="0.25">
      <c r="A4" s="498" t="s">
        <v>112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</row>
    <row r="5" spans="1:39" ht="23.25" customHeight="1" x14ac:dyDescent="0.4">
      <c r="A5" s="8"/>
      <c r="B5" s="495" t="s">
        <v>40</v>
      </c>
      <c r="C5" s="495"/>
      <c r="D5" s="9"/>
      <c r="E5" s="10"/>
      <c r="F5" s="10"/>
      <c r="G5" s="10"/>
      <c r="H5" s="683" t="s">
        <v>127</v>
      </c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6" customHeight="1" x14ac:dyDescent="0.3">
      <c r="A6" s="96" t="s">
        <v>89</v>
      </c>
      <c r="B6" s="96"/>
      <c r="C6" s="96"/>
      <c r="D6" s="12"/>
      <c r="E6" s="1"/>
      <c r="F6" s="167" t="s">
        <v>41</v>
      </c>
      <c r="G6" s="13"/>
      <c r="H6" s="13"/>
      <c r="J6" s="13" t="s">
        <v>0</v>
      </c>
      <c r="K6" s="88" t="s">
        <v>0</v>
      </c>
      <c r="L6" s="493" t="s">
        <v>86</v>
      </c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14"/>
      <c r="Y6" s="14"/>
      <c r="Z6" s="14"/>
      <c r="AA6" s="15"/>
    </row>
    <row r="7" spans="1:39" ht="29.25" customHeight="1" x14ac:dyDescent="0.3">
      <c r="A7" s="491" t="s">
        <v>42</v>
      </c>
      <c r="B7" s="491"/>
      <c r="C7" s="491"/>
      <c r="D7" s="12"/>
      <c r="E7" s="1"/>
      <c r="F7" s="492" t="s">
        <v>163</v>
      </c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14"/>
      <c r="Y7" s="16" t="s">
        <v>43</v>
      </c>
      <c r="AA7" s="15"/>
      <c r="AC7" s="17"/>
      <c r="AD7" s="499" t="s">
        <v>44</v>
      </c>
      <c r="AE7" s="499"/>
      <c r="AF7" s="499"/>
      <c r="AG7" s="499"/>
      <c r="AH7" s="499"/>
      <c r="AI7" s="499"/>
      <c r="AJ7" s="499"/>
      <c r="AK7" s="499"/>
      <c r="AL7" s="499"/>
      <c r="AM7" s="499"/>
    </row>
    <row r="8" spans="1:39" ht="27" customHeight="1" x14ac:dyDescent="0.35">
      <c r="A8" s="18"/>
      <c r="B8" s="18"/>
      <c r="C8" s="18"/>
      <c r="D8" s="12"/>
      <c r="E8" s="1"/>
      <c r="G8" s="14"/>
      <c r="H8" s="14"/>
      <c r="I8" s="14"/>
      <c r="J8" s="14"/>
      <c r="K8" s="14"/>
      <c r="L8" s="496" t="s">
        <v>125</v>
      </c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89"/>
      <c r="Y8" s="16" t="s">
        <v>1</v>
      </c>
      <c r="AA8" s="15"/>
      <c r="AC8" s="19"/>
      <c r="AD8" s="500" t="s">
        <v>92</v>
      </c>
      <c r="AE8" s="500"/>
      <c r="AF8" s="500"/>
      <c r="AG8" s="500"/>
      <c r="AH8" s="500"/>
      <c r="AI8" s="500"/>
      <c r="AJ8" s="500"/>
      <c r="AK8" s="500"/>
      <c r="AL8" s="500"/>
      <c r="AM8" s="500"/>
    </row>
    <row r="9" spans="1:39" ht="27" customHeight="1" x14ac:dyDescent="0.4">
      <c r="A9" s="18"/>
      <c r="B9" s="97" t="s">
        <v>90</v>
      </c>
      <c r="C9" s="97"/>
      <c r="D9" s="97"/>
      <c r="E9" s="1"/>
      <c r="F9" s="20" t="s">
        <v>45</v>
      </c>
      <c r="G9" s="13"/>
      <c r="H9" s="13"/>
      <c r="J9" s="13" t="s">
        <v>0</v>
      </c>
      <c r="K9" s="88" t="s">
        <v>0</v>
      </c>
      <c r="L9" s="501" t="s">
        <v>46</v>
      </c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89"/>
      <c r="Y9" s="21" t="s">
        <v>87</v>
      </c>
      <c r="AA9" s="15"/>
      <c r="AC9" s="19"/>
      <c r="AD9" s="500" t="s">
        <v>109</v>
      </c>
      <c r="AE9" s="500"/>
      <c r="AF9" s="500"/>
      <c r="AG9" s="500"/>
      <c r="AH9" s="500"/>
      <c r="AI9" s="500"/>
      <c r="AJ9" s="500"/>
      <c r="AK9" s="500"/>
      <c r="AL9" s="500"/>
      <c r="AM9" s="500"/>
    </row>
    <row r="10" spans="1:39" ht="34.5" customHeight="1" x14ac:dyDescent="0.4">
      <c r="A10" s="18"/>
      <c r="B10" s="422" t="s">
        <v>111</v>
      </c>
      <c r="C10" s="422"/>
      <c r="D10" s="422"/>
      <c r="E10" s="1"/>
      <c r="F10" s="684" t="s">
        <v>3</v>
      </c>
      <c r="G10" s="684"/>
      <c r="H10" s="684"/>
      <c r="I10" s="684"/>
      <c r="J10" s="90" t="s">
        <v>0</v>
      </c>
      <c r="K10" s="88" t="s">
        <v>0</v>
      </c>
      <c r="L10" s="501" t="s">
        <v>91</v>
      </c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89"/>
      <c r="Y10" s="21" t="s">
        <v>2</v>
      </c>
      <c r="AA10" s="22"/>
      <c r="AC10" s="19"/>
      <c r="AD10" s="500" t="s">
        <v>47</v>
      </c>
      <c r="AE10" s="500"/>
      <c r="AF10" s="500"/>
      <c r="AG10" s="500"/>
      <c r="AH10" s="500"/>
      <c r="AI10" s="500"/>
      <c r="AJ10" s="500"/>
      <c r="AK10" s="500"/>
      <c r="AL10" s="500"/>
      <c r="AM10" s="500"/>
    </row>
    <row r="11" spans="1:39" ht="10.5" customHeight="1" thickBot="1" x14ac:dyDescent="0.45">
      <c r="D11" s="3"/>
      <c r="E11" s="23"/>
      <c r="I11" s="24"/>
      <c r="J11" s="7"/>
      <c r="K11" s="25"/>
      <c r="L11" s="25"/>
      <c r="M11" s="25"/>
      <c r="N11" s="25"/>
      <c r="O11" s="25"/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B11" s="26"/>
    </row>
    <row r="12" spans="1:39" s="27" customFormat="1" ht="46.5" customHeight="1" thickBot="1" x14ac:dyDescent="0.3">
      <c r="A12" s="650" t="s">
        <v>48</v>
      </c>
      <c r="B12" s="424" t="s">
        <v>93</v>
      </c>
      <c r="C12" s="424"/>
      <c r="D12" s="425"/>
      <c r="E12" s="430" t="s">
        <v>49</v>
      </c>
      <c r="F12" s="431"/>
      <c r="G12" s="431"/>
      <c r="H12" s="431"/>
      <c r="I12" s="431"/>
      <c r="J12" s="431"/>
      <c r="K12" s="431"/>
      <c r="L12" s="432"/>
      <c r="M12" s="430" t="s">
        <v>94</v>
      </c>
      <c r="N12" s="439"/>
      <c r="O12" s="444" t="s">
        <v>4</v>
      </c>
      <c r="P12" s="445"/>
      <c r="Q12" s="445"/>
      <c r="R12" s="445"/>
      <c r="S12" s="445"/>
      <c r="T12" s="445"/>
      <c r="U12" s="446"/>
      <c r="V12" s="447"/>
      <c r="W12" s="456" t="s">
        <v>5</v>
      </c>
      <c r="X12" s="459" t="s">
        <v>6</v>
      </c>
      <c r="Y12" s="460"/>
      <c r="Z12" s="460"/>
      <c r="AA12" s="460"/>
      <c r="AB12" s="460"/>
      <c r="AC12" s="460"/>
      <c r="AD12" s="460"/>
      <c r="AE12" s="461"/>
      <c r="AF12" s="468" t="s">
        <v>50</v>
      </c>
      <c r="AG12" s="469"/>
      <c r="AH12" s="469"/>
      <c r="AI12" s="469"/>
      <c r="AJ12" s="469"/>
      <c r="AK12" s="469"/>
      <c r="AL12" s="469"/>
      <c r="AM12" s="470"/>
    </row>
    <row r="13" spans="1:39" s="27" customFormat="1" ht="33" customHeight="1" thickBot="1" x14ac:dyDescent="0.3">
      <c r="A13" s="651"/>
      <c r="B13" s="426"/>
      <c r="C13" s="426"/>
      <c r="D13" s="427"/>
      <c r="E13" s="433"/>
      <c r="F13" s="434"/>
      <c r="G13" s="434"/>
      <c r="H13" s="434"/>
      <c r="I13" s="434"/>
      <c r="J13" s="434"/>
      <c r="K13" s="434"/>
      <c r="L13" s="435"/>
      <c r="M13" s="440"/>
      <c r="N13" s="441"/>
      <c r="O13" s="448"/>
      <c r="P13" s="449"/>
      <c r="Q13" s="449"/>
      <c r="R13" s="449"/>
      <c r="S13" s="449"/>
      <c r="T13" s="449"/>
      <c r="U13" s="450"/>
      <c r="V13" s="451"/>
      <c r="W13" s="457"/>
      <c r="X13" s="462"/>
      <c r="Y13" s="463"/>
      <c r="Z13" s="463"/>
      <c r="AA13" s="463"/>
      <c r="AB13" s="463"/>
      <c r="AC13" s="463"/>
      <c r="AD13" s="463"/>
      <c r="AE13" s="464"/>
      <c r="AF13" s="528" t="s">
        <v>129</v>
      </c>
      <c r="AG13" s="529"/>
      <c r="AH13" s="529"/>
      <c r="AI13" s="529"/>
      <c r="AJ13" s="529"/>
      <c r="AK13" s="529"/>
      <c r="AL13" s="529"/>
      <c r="AM13" s="530"/>
    </row>
    <row r="14" spans="1:39" s="27" customFormat="1" ht="36.6" customHeight="1" thickBot="1" x14ac:dyDescent="0.3">
      <c r="A14" s="651"/>
      <c r="B14" s="426"/>
      <c r="C14" s="426"/>
      <c r="D14" s="427"/>
      <c r="E14" s="433"/>
      <c r="F14" s="434"/>
      <c r="G14" s="434"/>
      <c r="H14" s="434"/>
      <c r="I14" s="434"/>
      <c r="J14" s="434"/>
      <c r="K14" s="434"/>
      <c r="L14" s="435"/>
      <c r="M14" s="442"/>
      <c r="N14" s="443"/>
      <c r="O14" s="452"/>
      <c r="P14" s="453"/>
      <c r="Q14" s="453"/>
      <c r="R14" s="453"/>
      <c r="S14" s="453"/>
      <c r="T14" s="453"/>
      <c r="U14" s="454"/>
      <c r="V14" s="455"/>
      <c r="W14" s="457"/>
      <c r="X14" s="465"/>
      <c r="Y14" s="466"/>
      <c r="Z14" s="466"/>
      <c r="AA14" s="466"/>
      <c r="AB14" s="466"/>
      <c r="AC14" s="466"/>
      <c r="AD14" s="466"/>
      <c r="AE14" s="467"/>
      <c r="AF14" s="531" t="s">
        <v>128</v>
      </c>
      <c r="AG14" s="532"/>
      <c r="AH14" s="532"/>
      <c r="AI14" s="532"/>
      <c r="AJ14" s="533"/>
      <c r="AK14" s="533"/>
      <c r="AL14" s="533"/>
      <c r="AM14" s="534"/>
    </row>
    <row r="15" spans="1:39" s="27" customFormat="1" ht="27.75" customHeight="1" x14ac:dyDescent="0.25">
      <c r="A15" s="651"/>
      <c r="B15" s="426"/>
      <c r="C15" s="426"/>
      <c r="D15" s="427"/>
      <c r="E15" s="433"/>
      <c r="F15" s="434"/>
      <c r="G15" s="434"/>
      <c r="H15" s="434"/>
      <c r="I15" s="434"/>
      <c r="J15" s="434"/>
      <c r="K15" s="434"/>
      <c r="L15" s="435"/>
      <c r="M15" s="471" t="s">
        <v>7</v>
      </c>
      <c r="N15" s="474" t="s">
        <v>8</v>
      </c>
      <c r="O15" s="477" t="s">
        <v>9</v>
      </c>
      <c r="P15" s="480" t="s">
        <v>10</v>
      </c>
      <c r="Q15" s="481"/>
      <c r="R15" s="481"/>
      <c r="S15" s="481"/>
      <c r="T15" s="481"/>
      <c r="U15" s="481"/>
      <c r="V15" s="482"/>
      <c r="W15" s="457"/>
      <c r="X15" s="483" t="s">
        <v>11</v>
      </c>
      <c r="Y15" s="415" t="s">
        <v>12</v>
      </c>
      <c r="Z15" s="415" t="s">
        <v>13</v>
      </c>
      <c r="AA15" s="417" t="s">
        <v>14</v>
      </c>
      <c r="AB15" s="417" t="s">
        <v>15</v>
      </c>
      <c r="AC15" s="415" t="s">
        <v>51</v>
      </c>
      <c r="AD15" s="415" t="s">
        <v>16</v>
      </c>
      <c r="AE15" s="419" t="s">
        <v>17</v>
      </c>
      <c r="AF15" s="485" t="s">
        <v>35</v>
      </c>
      <c r="AG15" s="486"/>
      <c r="AH15" s="486"/>
      <c r="AI15" s="486"/>
      <c r="AJ15" s="487" t="s">
        <v>36</v>
      </c>
      <c r="AK15" s="488"/>
      <c r="AL15" s="488"/>
      <c r="AM15" s="489"/>
    </row>
    <row r="16" spans="1:39" s="28" customFormat="1" ht="25.5" customHeight="1" thickBot="1" x14ac:dyDescent="0.3">
      <c r="A16" s="651"/>
      <c r="B16" s="426"/>
      <c r="C16" s="426"/>
      <c r="D16" s="427"/>
      <c r="E16" s="433"/>
      <c r="F16" s="434"/>
      <c r="G16" s="434"/>
      <c r="H16" s="434"/>
      <c r="I16" s="434"/>
      <c r="J16" s="434"/>
      <c r="K16" s="434"/>
      <c r="L16" s="435"/>
      <c r="M16" s="472"/>
      <c r="N16" s="475"/>
      <c r="O16" s="478"/>
      <c r="P16" s="490" t="s">
        <v>18</v>
      </c>
      <c r="Q16" s="407"/>
      <c r="R16" s="741" t="s">
        <v>52</v>
      </c>
      <c r="S16" s="741"/>
      <c r="T16" s="407" t="s">
        <v>53</v>
      </c>
      <c r="U16" s="407"/>
      <c r="V16" s="408" t="s">
        <v>30</v>
      </c>
      <c r="W16" s="457"/>
      <c r="X16" s="483"/>
      <c r="Y16" s="415"/>
      <c r="Z16" s="415"/>
      <c r="AA16" s="417"/>
      <c r="AB16" s="417"/>
      <c r="AC16" s="415"/>
      <c r="AD16" s="415"/>
      <c r="AE16" s="419"/>
      <c r="AF16" s="410" t="s">
        <v>28</v>
      </c>
      <c r="AG16" s="411"/>
      <c r="AH16" s="411"/>
      <c r="AI16" s="411"/>
      <c r="AJ16" s="412" t="s">
        <v>38</v>
      </c>
      <c r="AK16" s="413"/>
      <c r="AL16" s="413"/>
      <c r="AM16" s="414"/>
    </row>
    <row r="17" spans="1:39" s="28" customFormat="1" ht="39.75" customHeight="1" x14ac:dyDescent="0.25">
      <c r="A17" s="651"/>
      <c r="B17" s="426"/>
      <c r="C17" s="426"/>
      <c r="D17" s="427"/>
      <c r="E17" s="433"/>
      <c r="F17" s="434"/>
      <c r="G17" s="434"/>
      <c r="H17" s="434"/>
      <c r="I17" s="434"/>
      <c r="J17" s="434"/>
      <c r="K17" s="434"/>
      <c r="L17" s="435"/>
      <c r="M17" s="472"/>
      <c r="N17" s="475"/>
      <c r="O17" s="478"/>
      <c r="P17" s="490"/>
      <c r="Q17" s="407"/>
      <c r="R17" s="741"/>
      <c r="S17" s="741"/>
      <c r="T17" s="407"/>
      <c r="U17" s="407"/>
      <c r="V17" s="408"/>
      <c r="W17" s="457"/>
      <c r="X17" s="483"/>
      <c r="Y17" s="415"/>
      <c r="Z17" s="415"/>
      <c r="AA17" s="417"/>
      <c r="AB17" s="417"/>
      <c r="AC17" s="415"/>
      <c r="AD17" s="415"/>
      <c r="AE17" s="420"/>
      <c r="AF17" s="392" t="s">
        <v>9</v>
      </c>
      <c r="AG17" s="394" t="s">
        <v>19</v>
      </c>
      <c r="AH17" s="394"/>
      <c r="AI17" s="394"/>
      <c r="AJ17" s="392" t="s">
        <v>9</v>
      </c>
      <c r="AK17" s="394" t="s">
        <v>19</v>
      </c>
      <c r="AL17" s="394"/>
      <c r="AM17" s="395"/>
    </row>
    <row r="18" spans="1:39" s="28" customFormat="1" ht="211.5" customHeight="1" thickBot="1" x14ac:dyDescent="0.3">
      <c r="A18" s="652"/>
      <c r="B18" s="428"/>
      <c r="C18" s="428"/>
      <c r="D18" s="429"/>
      <c r="E18" s="436"/>
      <c r="F18" s="437"/>
      <c r="G18" s="437"/>
      <c r="H18" s="437"/>
      <c r="I18" s="437"/>
      <c r="J18" s="437"/>
      <c r="K18" s="437"/>
      <c r="L18" s="438"/>
      <c r="M18" s="473"/>
      <c r="N18" s="476"/>
      <c r="O18" s="479"/>
      <c r="P18" s="29" t="s">
        <v>54</v>
      </c>
      <c r="Q18" s="30" t="s">
        <v>55</v>
      </c>
      <c r="R18" s="30" t="s">
        <v>54</v>
      </c>
      <c r="S18" s="30" t="s">
        <v>55</v>
      </c>
      <c r="T18" s="30" t="s">
        <v>54</v>
      </c>
      <c r="U18" s="30" t="s">
        <v>55</v>
      </c>
      <c r="V18" s="409"/>
      <c r="W18" s="458"/>
      <c r="X18" s="484"/>
      <c r="Y18" s="416"/>
      <c r="Z18" s="416"/>
      <c r="AA18" s="418"/>
      <c r="AB18" s="418"/>
      <c r="AC18" s="416"/>
      <c r="AD18" s="416"/>
      <c r="AE18" s="421"/>
      <c r="AF18" s="393"/>
      <c r="AG18" s="31" t="s">
        <v>18</v>
      </c>
      <c r="AH18" s="31" t="s">
        <v>20</v>
      </c>
      <c r="AI18" s="31" t="s">
        <v>31</v>
      </c>
      <c r="AJ18" s="393"/>
      <c r="AK18" s="31" t="s">
        <v>18</v>
      </c>
      <c r="AL18" s="31" t="s">
        <v>20</v>
      </c>
      <c r="AM18" s="32" t="s">
        <v>31</v>
      </c>
    </row>
    <row r="19" spans="1:39" s="48" customFormat="1" ht="20.25" customHeight="1" thickBot="1" x14ac:dyDescent="0.3">
      <c r="A19" s="33">
        <v>1</v>
      </c>
      <c r="B19" s="396">
        <v>2</v>
      </c>
      <c r="C19" s="396"/>
      <c r="D19" s="397"/>
      <c r="E19" s="398">
        <v>3</v>
      </c>
      <c r="F19" s="399"/>
      <c r="G19" s="399"/>
      <c r="H19" s="399"/>
      <c r="I19" s="399"/>
      <c r="J19" s="399"/>
      <c r="K19" s="399"/>
      <c r="L19" s="400"/>
      <c r="M19" s="165">
        <v>4</v>
      </c>
      <c r="N19" s="34">
        <v>5</v>
      </c>
      <c r="O19" s="35">
        <v>6</v>
      </c>
      <c r="P19" s="36">
        <v>7</v>
      </c>
      <c r="Q19" s="36">
        <v>8</v>
      </c>
      <c r="R19" s="36">
        <v>9</v>
      </c>
      <c r="S19" s="36">
        <v>10</v>
      </c>
      <c r="T19" s="36">
        <v>11</v>
      </c>
      <c r="U19" s="37">
        <v>12</v>
      </c>
      <c r="V19" s="38">
        <v>13</v>
      </c>
      <c r="W19" s="39">
        <v>14</v>
      </c>
      <c r="X19" s="35">
        <v>15</v>
      </c>
      <c r="Y19" s="40">
        <v>16</v>
      </c>
      <c r="Z19" s="40">
        <v>17</v>
      </c>
      <c r="AA19" s="40">
        <v>18</v>
      </c>
      <c r="AB19" s="40">
        <v>19</v>
      </c>
      <c r="AC19" s="40">
        <v>20</v>
      </c>
      <c r="AD19" s="34">
        <v>21</v>
      </c>
      <c r="AE19" s="41">
        <v>22</v>
      </c>
      <c r="AF19" s="42">
        <v>23</v>
      </c>
      <c r="AG19" s="43">
        <v>24</v>
      </c>
      <c r="AH19" s="43">
        <v>25</v>
      </c>
      <c r="AI19" s="44">
        <v>26</v>
      </c>
      <c r="AJ19" s="45">
        <v>27</v>
      </c>
      <c r="AK19" s="46">
        <v>28</v>
      </c>
      <c r="AL19" s="46">
        <v>29</v>
      </c>
      <c r="AM19" s="47">
        <v>30</v>
      </c>
    </row>
    <row r="20" spans="1:39" s="49" customFormat="1" ht="28.8" thickBot="1" x14ac:dyDescent="0.3">
      <c r="A20" s="401" t="s">
        <v>29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3"/>
    </row>
    <row r="21" spans="1:39" s="49" customFormat="1" ht="28.8" thickBot="1" x14ac:dyDescent="0.3">
      <c r="A21" s="404" t="s">
        <v>58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6"/>
    </row>
    <row r="22" spans="1:39" s="26" customFormat="1" ht="54.6" customHeight="1" thickBot="1" x14ac:dyDescent="0.45">
      <c r="A22" s="213">
        <v>1</v>
      </c>
      <c r="B22" s="572" t="s">
        <v>118</v>
      </c>
      <c r="C22" s="545"/>
      <c r="D22" s="573"/>
      <c r="E22" s="735" t="s">
        <v>37</v>
      </c>
      <c r="F22" s="736"/>
      <c r="G22" s="736"/>
      <c r="H22" s="736"/>
      <c r="I22" s="736"/>
      <c r="J22" s="736"/>
      <c r="K22" s="736"/>
      <c r="L22" s="737"/>
      <c r="M22" s="123">
        <v>4</v>
      </c>
      <c r="N22" s="125">
        <v>120</v>
      </c>
      <c r="O22" s="145"/>
      <c r="P22" s="117"/>
      <c r="Q22" s="124"/>
      <c r="R22" s="124"/>
      <c r="S22" s="124"/>
      <c r="T22" s="124"/>
      <c r="U22" s="124"/>
      <c r="V22" s="118"/>
      <c r="W22" s="145">
        <v>120</v>
      </c>
      <c r="X22" s="117"/>
      <c r="Y22" s="124"/>
      <c r="Z22" s="124"/>
      <c r="AA22" s="124"/>
      <c r="AB22" s="124"/>
      <c r="AC22" s="124"/>
      <c r="AD22" s="124"/>
      <c r="AE22" s="118"/>
      <c r="AF22" s="123"/>
      <c r="AG22" s="124"/>
      <c r="AH22" s="124"/>
      <c r="AI22" s="125"/>
      <c r="AJ22" s="117"/>
      <c r="AK22" s="124"/>
      <c r="AL22" s="124"/>
      <c r="AM22" s="134"/>
    </row>
    <row r="23" spans="1:39" s="50" customFormat="1" ht="36" customHeight="1" thickBot="1" x14ac:dyDescent="0.45">
      <c r="A23" s="138">
        <v>2</v>
      </c>
      <c r="B23" s="631" t="s">
        <v>166</v>
      </c>
      <c r="C23" s="632"/>
      <c r="D23" s="633"/>
      <c r="E23" s="640" t="s">
        <v>91</v>
      </c>
      <c r="F23" s="640"/>
      <c r="G23" s="640"/>
      <c r="H23" s="640"/>
      <c r="I23" s="640"/>
      <c r="J23" s="640"/>
      <c r="K23" s="640"/>
      <c r="L23" s="640"/>
      <c r="M23" s="115">
        <v>1.5</v>
      </c>
      <c r="N23" s="140">
        <f>30*M23</f>
        <v>45</v>
      </c>
      <c r="O23" s="110">
        <f>P23+R23+T23</f>
        <v>27</v>
      </c>
      <c r="P23" s="111">
        <v>18</v>
      </c>
      <c r="Q23" s="112"/>
      <c r="R23" s="112">
        <v>9</v>
      </c>
      <c r="S23" s="112"/>
      <c r="T23" s="112"/>
      <c r="U23" s="112"/>
      <c r="V23" s="114"/>
      <c r="W23" s="110">
        <f>N23-O23</f>
        <v>18</v>
      </c>
      <c r="X23" s="111"/>
      <c r="Y23" s="112"/>
      <c r="Z23" s="112">
        <v>5</v>
      </c>
      <c r="AA23" s="112"/>
      <c r="AB23" s="112"/>
      <c r="AC23" s="112">
        <v>5</v>
      </c>
      <c r="AD23" s="112"/>
      <c r="AE23" s="114"/>
      <c r="AF23" s="214">
        <v>1.5</v>
      </c>
      <c r="AG23" s="112">
        <v>1</v>
      </c>
      <c r="AH23" s="215">
        <v>0.5</v>
      </c>
      <c r="AI23" s="113"/>
      <c r="AJ23" s="115"/>
      <c r="AK23" s="112"/>
      <c r="AL23" s="112"/>
      <c r="AM23" s="126"/>
    </row>
    <row r="24" spans="1:39" s="50" customFormat="1" ht="61.8" customHeight="1" thickBot="1" x14ac:dyDescent="0.45">
      <c r="A24" s="177">
        <v>3</v>
      </c>
      <c r="B24" s="572" t="s">
        <v>157</v>
      </c>
      <c r="C24" s="545"/>
      <c r="D24" s="573"/>
      <c r="E24" s="640" t="s">
        <v>91</v>
      </c>
      <c r="F24" s="640"/>
      <c r="G24" s="640"/>
      <c r="H24" s="640"/>
      <c r="I24" s="640"/>
      <c r="J24" s="640"/>
      <c r="K24" s="640"/>
      <c r="L24" s="640"/>
      <c r="M24" s="123">
        <v>1</v>
      </c>
      <c r="N24" s="144">
        <v>30</v>
      </c>
      <c r="O24" s="145"/>
      <c r="P24" s="117"/>
      <c r="Q24" s="124"/>
      <c r="R24" s="124"/>
      <c r="S24" s="124"/>
      <c r="T24" s="124"/>
      <c r="U24" s="124"/>
      <c r="V24" s="118"/>
      <c r="W24" s="145">
        <v>30</v>
      </c>
      <c r="X24" s="117"/>
      <c r="Y24" s="124">
        <v>5</v>
      </c>
      <c r="Z24" s="124"/>
      <c r="AA24" s="124"/>
      <c r="AB24" s="124">
        <v>5</v>
      </c>
      <c r="AC24" s="124"/>
      <c r="AD24" s="124"/>
      <c r="AE24" s="118"/>
      <c r="AF24" s="123"/>
      <c r="AG24" s="216"/>
      <c r="AH24" s="124"/>
      <c r="AI24" s="125"/>
      <c r="AJ24" s="117"/>
      <c r="AK24" s="124"/>
      <c r="AL24" s="124"/>
      <c r="AM24" s="134"/>
    </row>
    <row r="25" spans="1:39" s="50" customFormat="1" ht="37.200000000000003" customHeight="1" x14ac:dyDescent="0.4">
      <c r="A25" s="138">
        <v>4</v>
      </c>
      <c r="B25" s="655" t="s">
        <v>99</v>
      </c>
      <c r="C25" s="653"/>
      <c r="D25" s="656"/>
      <c r="E25" s="751" t="s">
        <v>91</v>
      </c>
      <c r="F25" s="752"/>
      <c r="G25" s="752"/>
      <c r="H25" s="752"/>
      <c r="I25" s="752"/>
      <c r="J25" s="752"/>
      <c r="K25" s="752"/>
      <c r="L25" s="753"/>
      <c r="M25" s="109">
        <v>4</v>
      </c>
      <c r="N25" s="140">
        <f>30*M25</f>
        <v>120</v>
      </c>
      <c r="O25" s="110">
        <f>P25+R25+T25</f>
        <v>72</v>
      </c>
      <c r="P25" s="111">
        <v>36</v>
      </c>
      <c r="Q25" s="112"/>
      <c r="R25" s="112">
        <v>18</v>
      </c>
      <c r="S25" s="112"/>
      <c r="T25" s="112">
        <v>18</v>
      </c>
      <c r="U25" s="112"/>
      <c r="V25" s="114"/>
      <c r="W25" s="110">
        <f>N25-O25</f>
        <v>48</v>
      </c>
      <c r="X25" s="111"/>
      <c r="Y25" s="112">
        <v>5</v>
      </c>
      <c r="Z25" s="112">
        <v>5</v>
      </c>
      <c r="AA25" s="112"/>
      <c r="AB25" s="112"/>
      <c r="AC25" s="112"/>
      <c r="AD25" s="112"/>
      <c r="AE25" s="114"/>
      <c r="AF25" s="115">
        <f>AG25+AH25+AI25</f>
        <v>4</v>
      </c>
      <c r="AG25" s="112">
        <v>2</v>
      </c>
      <c r="AH25" s="112">
        <v>1</v>
      </c>
      <c r="AI25" s="113">
        <v>1</v>
      </c>
      <c r="AJ25" s="111"/>
      <c r="AK25" s="112"/>
      <c r="AL25" s="112"/>
      <c r="AM25" s="113"/>
    </row>
    <row r="26" spans="1:39" s="50" customFormat="1" ht="57.6" customHeight="1" thickBot="1" x14ac:dyDescent="0.45">
      <c r="A26" s="138">
        <v>5</v>
      </c>
      <c r="B26" s="631" t="s">
        <v>162</v>
      </c>
      <c r="C26" s="632"/>
      <c r="D26" s="633"/>
      <c r="E26" s="751" t="s">
        <v>91</v>
      </c>
      <c r="F26" s="752"/>
      <c r="G26" s="752"/>
      <c r="H26" s="752"/>
      <c r="I26" s="752"/>
      <c r="J26" s="752"/>
      <c r="K26" s="752"/>
      <c r="L26" s="753"/>
      <c r="M26" s="109">
        <v>1.5</v>
      </c>
      <c r="N26" s="140">
        <f>30*M26</f>
        <v>45</v>
      </c>
      <c r="O26" s="110"/>
      <c r="P26" s="111"/>
      <c r="Q26" s="112"/>
      <c r="R26" s="112"/>
      <c r="S26" s="112"/>
      <c r="T26" s="112"/>
      <c r="U26" s="112"/>
      <c r="V26" s="114"/>
      <c r="W26" s="110">
        <f>N26-O26</f>
        <v>45</v>
      </c>
      <c r="X26" s="111"/>
      <c r="Y26" s="217" t="s">
        <v>146</v>
      </c>
      <c r="Z26" s="112"/>
      <c r="AA26" s="112">
        <v>5</v>
      </c>
      <c r="AB26" s="112"/>
      <c r="AC26" s="112"/>
      <c r="AD26" s="112"/>
      <c r="AE26" s="114"/>
      <c r="AF26" s="115"/>
      <c r="AG26" s="112"/>
      <c r="AH26" s="112"/>
      <c r="AI26" s="113"/>
      <c r="AJ26" s="111"/>
      <c r="AK26" s="112"/>
      <c r="AL26" s="112"/>
      <c r="AM26" s="113"/>
    </row>
    <row r="27" spans="1:39" s="26" customFormat="1" ht="44.4" customHeight="1" thickBot="1" x14ac:dyDescent="0.45">
      <c r="A27" s="213">
        <v>6</v>
      </c>
      <c r="B27" s="572" t="s">
        <v>138</v>
      </c>
      <c r="C27" s="545"/>
      <c r="D27" s="573"/>
      <c r="E27" s="738" t="s">
        <v>59</v>
      </c>
      <c r="F27" s="739"/>
      <c r="G27" s="739"/>
      <c r="H27" s="739"/>
      <c r="I27" s="739"/>
      <c r="J27" s="739"/>
      <c r="K27" s="739"/>
      <c r="L27" s="740"/>
      <c r="M27" s="111">
        <v>4</v>
      </c>
      <c r="N27" s="113">
        <v>120</v>
      </c>
      <c r="O27" s="110"/>
      <c r="P27" s="111"/>
      <c r="Q27" s="112"/>
      <c r="R27" s="112"/>
      <c r="S27" s="112"/>
      <c r="T27" s="112"/>
      <c r="U27" s="112"/>
      <c r="V27" s="113"/>
      <c r="W27" s="110">
        <v>120</v>
      </c>
      <c r="X27" s="111"/>
      <c r="Y27" s="112"/>
      <c r="Z27" s="112"/>
      <c r="AA27" s="112"/>
      <c r="AB27" s="112"/>
      <c r="AC27" s="112"/>
      <c r="AD27" s="112"/>
      <c r="AE27" s="113"/>
      <c r="AF27" s="111"/>
      <c r="AG27" s="112"/>
      <c r="AH27" s="112"/>
      <c r="AI27" s="113"/>
      <c r="AJ27" s="111"/>
      <c r="AK27" s="112"/>
      <c r="AL27" s="112"/>
      <c r="AM27" s="126"/>
    </row>
    <row r="28" spans="1:39" s="84" customFormat="1" ht="25.2" customHeight="1" thickBot="1" x14ac:dyDescent="0.45">
      <c r="A28" s="516" t="s">
        <v>141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135">
        <f>M23+M24+M25+M26</f>
        <v>8</v>
      </c>
      <c r="N28" s="218">
        <f>N23+N24+N25+N26</f>
        <v>240</v>
      </c>
      <c r="O28" s="219">
        <f>O23+O24+O25+O26</f>
        <v>99</v>
      </c>
      <c r="P28" s="219">
        <f>P23+P24+P25+P26</f>
        <v>54</v>
      </c>
      <c r="Q28" s="219"/>
      <c r="R28" s="219">
        <f>R23+R24+R25+R26</f>
        <v>27</v>
      </c>
      <c r="S28" s="219"/>
      <c r="T28" s="219">
        <f>T23+T24+T25+T26</f>
        <v>18</v>
      </c>
      <c r="U28" s="219"/>
      <c r="V28" s="219"/>
      <c r="W28" s="219">
        <f>W23+W24+W25+W26</f>
        <v>141</v>
      </c>
      <c r="X28" s="220"/>
      <c r="Y28" s="135">
        <v>3</v>
      </c>
      <c r="Z28" s="135">
        <v>2</v>
      </c>
      <c r="AA28" s="135">
        <v>1</v>
      </c>
      <c r="AB28" s="135">
        <v>1</v>
      </c>
      <c r="AC28" s="135">
        <v>1</v>
      </c>
      <c r="AD28" s="135">
        <f>AD23+AD24</f>
        <v>0</v>
      </c>
      <c r="AE28" s="218">
        <f>AE23+AE24</f>
        <v>0</v>
      </c>
      <c r="AF28" s="215">
        <v>5.5</v>
      </c>
      <c r="AG28" s="135">
        <v>3</v>
      </c>
      <c r="AH28" s="215">
        <v>1.5</v>
      </c>
      <c r="AI28" s="218">
        <v>1</v>
      </c>
      <c r="AJ28" s="220"/>
      <c r="AK28" s="135"/>
      <c r="AL28" s="135"/>
      <c r="AM28" s="218"/>
    </row>
    <row r="29" spans="1:39" s="84" customFormat="1" ht="36" customHeight="1" thickBot="1" x14ac:dyDescent="0.45">
      <c r="A29" s="164"/>
      <c r="B29" s="681" t="s">
        <v>113</v>
      </c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749"/>
      <c r="AH29" s="749"/>
      <c r="AI29" s="749"/>
      <c r="AJ29" s="749"/>
      <c r="AK29" s="749"/>
      <c r="AL29" s="749"/>
      <c r="AM29" s="750"/>
    </row>
    <row r="30" spans="1:39" s="84" customFormat="1" ht="78" customHeight="1" thickBot="1" x14ac:dyDescent="0.45">
      <c r="A30" s="641"/>
      <c r="B30" s="537" t="s">
        <v>134</v>
      </c>
      <c r="C30" s="537"/>
      <c r="D30" s="643"/>
      <c r="E30" s="536" t="s">
        <v>135</v>
      </c>
      <c r="F30" s="537"/>
      <c r="G30" s="537"/>
      <c r="H30" s="537"/>
      <c r="I30" s="538"/>
      <c r="J30" s="647" t="s">
        <v>136</v>
      </c>
      <c r="K30" s="648"/>
      <c r="L30" s="649"/>
      <c r="M30" s="366"/>
      <c r="N30" s="367"/>
      <c r="O30" s="368"/>
      <c r="P30" s="369"/>
      <c r="Q30" s="370"/>
      <c r="R30" s="370"/>
      <c r="S30" s="370"/>
      <c r="T30" s="370"/>
      <c r="U30" s="370"/>
      <c r="V30" s="371"/>
      <c r="W30" s="368"/>
      <c r="X30" s="369"/>
      <c r="Y30" s="370"/>
      <c r="Z30" s="370"/>
      <c r="AA30" s="370"/>
      <c r="AB30" s="370"/>
      <c r="AC30" s="370"/>
      <c r="AD30" s="370"/>
      <c r="AE30" s="372"/>
      <c r="AF30" s="373"/>
      <c r="AG30" s="374"/>
      <c r="AH30" s="374"/>
      <c r="AI30" s="375"/>
      <c r="AJ30" s="373"/>
      <c r="AK30" s="374"/>
      <c r="AL30" s="374"/>
      <c r="AM30" s="375"/>
    </row>
    <row r="31" spans="1:39" s="84" customFormat="1" ht="57" customHeight="1" thickBot="1" x14ac:dyDescent="0.45">
      <c r="A31" s="642"/>
      <c r="B31" s="540"/>
      <c r="C31" s="540"/>
      <c r="D31" s="644"/>
      <c r="E31" s="638"/>
      <c r="F31" s="639"/>
      <c r="G31" s="639"/>
      <c r="H31" s="639"/>
      <c r="I31" s="645"/>
      <c r="J31" s="221" t="s">
        <v>74</v>
      </c>
      <c r="K31" s="222" t="s">
        <v>75</v>
      </c>
      <c r="L31" s="223" t="s">
        <v>75</v>
      </c>
      <c r="M31" s="376"/>
      <c r="N31" s="377"/>
      <c r="O31" s="368"/>
      <c r="P31" s="369"/>
      <c r="Q31" s="370"/>
      <c r="R31" s="370"/>
      <c r="S31" s="370"/>
      <c r="T31" s="370"/>
      <c r="U31" s="370"/>
      <c r="V31" s="371"/>
      <c r="W31" s="368"/>
      <c r="X31" s="369"/>
      <c r="Y31" s="370"/>
      <c r="Z31" s="370"/>
      <c r="AA31" s="370"/>
      <c r="AB31" s="370"/>
      <c r="AC31" s="370"/>
      <c r="AD31" s="370"/>
      <c r="AE31" s="372"/>
      <c r="AF31" s="378"/>
      <c r="AG31" s="379"/>
      <c r="AH31" s="379"/>
      <c r="AI31" s="377"/>
      <c r="AJ31" s="378"/>
      <c r="AK31" s="379"/>
      <c r="AL31" s="379"/>
      <c r="AM31" s="377"/>
    </row>
    <row r="32" spans="1:39" s="84" customFormat="1" ht="36" customHeight="1" thickBot="1" x14ac:dyDescent="0.45">
      <c r="A32" s="213">
        <v>7</v>
      </c>
      <c r="B32" s="634" t="s">
        <v>39</v>
      </c>
      <c r="C32" s="632"/>
      <c r="D32" s="544"/>
      <c r="E32" s="700" t="s">
        <v>91</v>
      </c>
      <c r="F32" s="521"/>
      <c r="G32" s="521"/>
      <c r="H32" s="521"/>
      <c r="I32" s="522"/>
      <c r="J32" s="168"/>
      <c r="K32" s="168"/>
      <c r="L32" s="168"/>
      <c r="M32" s="224">
        <v>7.5</v>
      </c>
      <c r="N32" s="225">
        <f>30*M32</f>
        <v>225</v>
      </c>
      <c r="O32" s="226"/>
      <c r="P32" s="227"/>
      <c r="Q32" s="228"/>
      <c r="R32" s="228"/>
      <c r="S32" s="228"/>
      <c r="T32" s="228"/>
      <c r="U32" s="228"/>
      <c r="V32" s="229"/>
      <c r="W32" s="110">
        <f>N32-O32</f>
        <v>225</v>
      </c>
      <c r="X32" s="230"/>
      <c r="Y32" s="231">
        <v>6</v>
      </c>
      <c r="Z32" s="231"/>
      <c r="AA32" s="231"/>
      <c r="AB32" s="231"/>
      <c r="AC32" s="231"/>
      <c r="AD32" s="232"/>
      <c r="AE32" s="232"/>
      <c r="AF32" s="233"/>
      <c r="AG32" s="234"/>
      <c r="AH32" s="234"/>
      <c r="AI32" s="235"/>
      <c r="AJ32" s="233"/>
      <c r="AK32" s="234"/>
      <c r="AL32" s="234"/>
      <c r="AM32" s="236"/>
    </row>
    <row r="33" spans="1:45" s="84" customFormat="1" ht="36" customHeight="1" thickBot="1" x14ac:dyDescent="0.45">
      <c r="A33" s="213">
        <v>8</v>
      </c>
      <c r="B33" s="635" t="s">
        <v>114</v>
      </c>
      <c r="C33" s="636"/>
      <c r="D33" s="729"/>
      <c r="E33" s="700" t="s">
        <v>91</v>
      </c>
      <c r="F33" s="521"/>
      <c r="G33" s="521"/>
      <c r="H33" s="521"/>
      <c r="I33" s="522"/>
      <c r="J33" s="168" t="s">
        <v>103</v>
      </c>
      <c r="K33" s="168"/>
      <c r="L33" s="168"/>
      <c r="M33" s="237">
        <v>6</v>
      </c>
      <c r="N33" s="238">
        <f>30*M33</f>
        <v>180</v>
      </c>
      <c r="O33" s="239"/>
      <c r="P33" s="240"/>
      <c r="Q33" s="241"/>
      <c r="R33" s="241"/>
      <c r="S33" s="241"/>
      <c r="T33" s="241"/>
      <c r="U33" s="241"/>
      <c r="V33" s="242"/>
      <c r="W33" s="116">
        <f>N33-O33</f>
        <v>180</v>
      </c>
      <c r="X33" s="240"/>
      <c r="Y33" s="241"/>
      <c r="Z33" s="241"/>
      <c r="AA33" s="241"/>
      <c r="AB33" s="241"/>
      <c r="AC33" s="241"/>
      <c r="AD33" s="242"/>
      <c r="AE33" s="242"/>
      <c r="AF33" s="243"/>
      <c r="AG33" s="241"/>
      <c r="AH33" s="241"/>
      <c r="AI33" s="242"/>
      <c r="AJ33" s="243"/>
      <c r="AK33" s="241"/>
      <c r="AL33" s="241"/>
      <c r="AM33" s="244"/>
    </row>
    <row r="34" spans="1:45" s="84" customFormat="1" ht="36" customHeight="1" thickBot="1" x14ac:dyDescent="0.45">
      <c r="A34" s="213"/>
      <c r="B34" s="618" t="s">
        <v>139</v>
      </c>
      <c r="C34" s="619"/>
      <c r="D34" s="619"/>
      <c r="E34" s="540"/>
      <c r="F34" s="540"/>
      <c r="G34" s="540"/>
      <c r="H34" s="540"/>
      <c r="I34" s="540"/>
      <c r="J34" s="245"/>
      <c r="K34" s="245"/>
      <c r="L34" s="246"/>
      <c r="M34" s="247"/>
      <c r="N34" s="248"/>
      <c r="O34" s="249"/>
      <c r="P34" s="249"/>
      <c r="Q34" s="249"/>
      <c r="R34" s="249"/>
      <c r="S34" s="249"/>
      <c r="T34" s="249"/>
      <c r="U34" s="249"/>
      <c r="V34" s="250"/>
      <c r="W34" s="251"/>
      <c r="X34" s="249"/>
      <c r="Y34" s="249"/>
      <c r="Z34" s="249"/>
      <c r="AA34" s="249"/>
      <c r="AB34" s="249"/>
      <c r="AC34" s="249"/>
      <c r="AD34" s="252"/>
      <c r="AE34" s="251"/>
      <c r="AF34" s="253"/>
      <c r="AG34" s="249"/>
      <c r="AH34" s="249"/>
      <c r="AI34" s="252"/>
      <c r="AJ34" s="253"/>
      <c r="AK34" s="249"/>
      <c r="AL34" s="249"/>
      <c r="AM34" s="254"/>
    </row>
    <row r="35" spans="1:45" s="84" customFormat="1" ht="58.2" customHeight="1" thickBot="1" x14ac:dyDescent="0.45">
      <c r="A35" s="213">
        <v>9</v>
      </c>
      <c r="B35" s="746" t="s">
        <v>158</v>
      </c>
      <c r="C35" s="747"/>
      <c r="D35" s="748"/>
      <c r="E35" s="577" t="s">
        <v>159</v>
      </c>
      <c r="F35" s="580"/>
      <c r="G35" s="580"/>
      <c r="H35" s="580"/>
      <c r="I35" s="580"/>
      <c r="J35" s="255" t="s">
        <v>103</v>
      </c>
      <c r="K35" s="256"/>
      <c r="L35" s="257"/>
      <c r="M35" s="247">
        <v>2</v>
      </c>
      <c r="N35" s="248">
        <v>60</v>
      </c>
      <c r="O35" s="249">
        <v>36</v>
      </c>
      <c r="P35" s="249">
        <v>18</v>
      </c>
      <c r="Q35" s="249"/>
      <c r="R35" s="249">
        <v>18</v>
      </c>
      <c r="S35" s="249"/>
      <c r="T35" s="249"/>
      <c r="U35" s="249"/>
      <c r="V35" s="258"/>
      <c r="W35" s="259">
        <v>24</v>
      </c>
      <c r="X35" s="249"/>
      <c r="Y35" s="249">
        <v>5</v>
      </c>
      <c r="Z35" s="249">
        <v>5</v>
      </c>
      <c r="AA35" s="249"/>
      <c r="AB35" s="249"/>
      <c r="AC35" s="249"/>
      <c r="AD35" s="252"/>
      <c r="AE35" s="259"/>
      <c r="AF35" s="253">
        <v>2</v>
      </c>
      <c r="AG35" s="249">
        <v>1</v>
      </c>
      <c r="AH35" s="249">
        <v>1</v>
      </c>
      <c r="AI35" s="252"/>
      <c r="AJ35" s="253"/>
      <c r="AK35" s="249"/>
      <c r="AL35" s="249"/>
      <c r="AM35" s="254"/>
    </row>
    <row r="36" spans="1:45" s="84" customFormat="1" ht="36" customHeight="1" thickBot="1" x14ac:dyDescent="0.45">
      <c r="A36" s="260"/>
      <c r="B36" s="730" t="s">
        <v>141</v>
      </c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261">
        <f>M32+M33+M35</f>
        <v>15.5</v>
      </c>
      <c r="N36" s="262">
        <f>N32+N33+N35</f>
        <v>465</v>
      </c>
      <c r="O36" s="247">
        <v>36</v>
      </c>
      <c r="P36" s="247">
        <v>18</v>
      </c>
      <c r="Q36" s="247"/>
      <c r="R36" s="247">
        <v>18</v>
      </c>
      <c r="S36" s="247"/>
      <c r="T36" s="247"/>
      <c r="U36" s="247"/>
      <c r="V36" s="262"/>
      <c r="W36" s="263">
        <f>W32+W33+W35</f>
        <v>429</v>
      </c>
      <c r="X36" s="247"/>
      <c r="Y36" s="247">
        <v>2</v>
      </c>
      <c r="Z36" s="249">
        <v>1</v>
      </c>
      <c r="AA36" s="249"/>
      <c r="AB36" s="249"/>
      <c r="AC36" s="249"/>
      <c r="AD36" s="252"/>
      <c r="AE36" s="259"/>
      <c r="AF36" s="253">
        <v>2</v>
      </c>
      <c r="AG36" s="249">
        <v>1</v>
      </c>
      <c r="AH36" s="249">
        <v>1</v>
      </c>
      <c r="AI36" s="252"/>
      <c r="AJ36" s="253"/>
      <c r="AK36" s="249"/>
      <c r="AL36" s="249"/>
      <c r="AM36" s="254"/>
    </row>
    <row r="37" spans="1:45" s="51" customFormat="1" ht="36" customHeight="1" thickBot="1" x14ac:dyDescent="0.45">
      <c r="A37" s="389" t="s">
        <v>96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1"/>
      <c r="M37" s="137">
        <f>M28+M36</f>
        <v>23.5</v>
      </c>
      <c r="N37" s="137">
        <f>N28+N36</f>
        <v>705</v>
      </c>
      <c r="O37" s="137">
        <f>O28+O36</f>
        <v>135</v>
      </c>
      <c r="P37" s="137">
        <v>18</v>
      </c>
      <c r="Q37" s="137">
        <f t="shared" ref="Q37:AM37" si="0">SUM(Q32:Q36)</f>
        <v>0</v>
      </c>
      <c r="R37" s="137">
        <f>R28+R36</f>
        <v>45</v>
      </c>
      <c r="S37" s="137">
        <f t="shared" si="0"/>
        <v>0</v>
      </c>
      <c r="T37" s="137">
        <v>18</v>
      </c>
      <c r="U37" s="137">
        <f t="shared" si="0"/>
        <v>0</v>
      </c>
      <c r="V37" s="137">
        <f t="shared" si="0"/>
        <v>0</v>
      </c>
      <c r="W37" s="137">
        <f>W28+W36</f>
        <v>570</v>
      </c>
      <c r="X37" s="137">
        <f t="shared" si="0"/>
        <v>0</v>
      </c>
      <c r="Y37" s="137">
        <v>2</v>
      </c>
      <c r="Z37" s="137">
        <v>2</v>
      </c>
      <c r="AA37" s="137">
        <f t="shared" si="0"/>
        <v>0</v>
      </c>
      <c r="AB37" s="137">
        <f t="shared" si="0"/>
        <v>0</v>
      </c>
      <c r="AC37" s="137">
        <v>1</v>
      </c>
      <c r="AD37" s="137">
        <f t="shared" si="0"/>
        <v>0</v>
      </c>
      <c r="AE37" s="137">
        <f t="shared" si="0"/>
        <v>0</v>
      </c>
      <c r="AF37" s="172">
        <v>7.5</v>
      </c>
      <c r="AG37" s="172">
        <v>4</v>
      </c>
      <c r="AH37" s="172">
        <v>2.5</v>
      </c>
      <c r="AI37" s="137">
        <f t="shared" si="0"/>
        <v>0</v>
      </c>
      <c r="AJ37" s="137">
        <f t="shared" si="0"/>
        <v>0</v>
      </c>
      <c r="AK37" s="137">
        <f t="shared" si="0"/>
        <v>0</v>
      </c>
      <c r="AL37" s="137">
        <f t="shared" si="0"/>
        <v>0</v>
      </c>
      <c r="AM37" s="137">
        <f t="shared" si="0"/>
        <v>0</v>
      </c>
    </row>
    <row r="38" spans="1:45" s="51" customFormat="1" ht="36" customHeight="1" thickBot="1" x14ac:dyDescent="0.45">
      <c r="A38" s="732" t="s">
        <v>115</v>
      </c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3"/>
      <c r="X38" s="733"/>
      <c r="Y38" s="733"/>
      <c r="Z38" s="733"/>
      <c r="AA38" s="733"/>
      <c r="AB38" s="733"/>
      <c r="AC38" s="733"/>
      <c r="AD38" s="733"/>
      <c r="AE38" s="733"/>
      <c r="AF38" s="733"/>
      <c r="AG38" s="733"/>
      <c r="AH38" s="733"/>
      <c r="AI38" s="733"/>
      <c r="AJ38" s="733"/>
      <c r="AK38" s="733"/>
      <c r="AL38" s="733"/>
      <c r="AM38" s="734"/>
    </row>
    <row r="39" spans="1:45" s="26" customFormat="1" ht="84" customHeight="1" x14ac:dyDescent="0.4">
      <c r="A39" s="641"/>
      <c r="B39" s="537" t="s">
        <v>134</v>
      </c>
      <c r="C39" s="537"/>
      <c r="D39" s="643"/>
      <c r="E39" s="536" t="s">
        <v>135</v>
      </c>
      <c r="F39" s="537"/>
      <c r="G39" s="537"/>
      <c r="H39" s="537"/>
      <c r="I39" s="538"/>
      <c r="J39" s="647" t="s">
        <v>136</v>
      </c>
      <c r="K39" s="648"/>
      <c r="L39" s="725"/>
      <c r="M39" s="380"/>
      <c r="N39" s="264"/>
      <c r="O39" s="265"/>
      <c r="P39" s="266"/>
      <c r="Q39" s="266"/>
      <c r="R39" s="266"/>
      <c r="S39" s="266"/>
      <c r="T39" s="266"/>
      <c r="U39" s="266"/>
      <c r="V39" s="267"/>
      <c r="W39" s="268"/>
      <c r="X39" s="265"/>
      <c r="Y39" s="266"/>
      <c r="Z39" s="266"/>
      <c r="AA39" s="266"/>
      <c r="AB39" s="266"/>
      <c r="AC39" s="266"/>
      <c r="AD39" s="266"/>
      <c r="AE39" s="267"/>
      <c r="AF39" s="269"/>
      <c r="AG39" s="266"/>
      <c r="AH39" s="266"/>
      <c r="AI39" s="270"/>
      <c r="AJ39" s="265"/>
      <c r="AK39" s="266"/>
      <c r="AL39" s="266"/>
      <c r="AM39" s="270"/>
    </row>
    <row r="40" spans="1:45" s="8" customFormat="1" ht="39" customHeight="1" thickBot="1" x14ac:dyDescent="0.45">
      <c r="A40" s="642"/>
      <c r="B40" s="540"/>
      <c r="C40" s="540"/>
      <c r="D40" s="644"/>
      <c r="E40" s="539"/>
      <c r="F40" s="540"/>
      <c r="G40" s="540"/>
      <c r="H40" s="540"/>
      <c r="I40" s="644"/>
      <c r="J40" s="221" t="s">
        <v>74</v>
      </c>
      <c r="K40" s="222" t="s">
        <v>75</v>
      </c>
      <c r="L40" s="271" t="s">
        <v>75</v>
      </c>
      <c r="M40" s="272"/>
      <c r="N40" s="273"/>
      <c r="O40" s="230"/>
      <c r="P40" s="228"/>
      <c r="Q40" s="228"/>
      <c r="R40" s="228"/>
      <c r="S40" s="228"/>
      <c r="T40" s="228"/>
      <c r="U40" s="228"/>
      <c r="V40" s="274"/>
      <c r="W40" s="226"/>
      <c r="X40" s="230"/>
      <c r="Y40" s="275"/>
      <c r="Z40" s="275"/>
      <c r="AA40" s="275"/>
      <c r="AB40" s="275"/>
      <c r="AC40" s="275"/>
      <c r="AD40" s="275"/>
      <c r="AE40" s="276"/>
      <c r="AF40" s="230"/>
      <c r="AG40" s="231"/>
      <c r="AH40" s="231"/>
      <c r="AI40" s="277"/>
      <c r="AJ40" s="230"/>
      <c r="AK40" s="231"/>
      <c r="AL40" s="231"/>
      <c r="AM40" s="278"/>
    </row>
    <row r="41" spans="1:45" s="8" customFormat="1" ht="63" customHeight="1" thickBot="1" x14ac:dyDescent="0.45">
      <c r="A41" s="279"/>
      <c r="B41" s="694" t="s">
        <v>156</v>
      </c>
      <c r="C41" s="694"/>
      <c r="D41" s="695"/>
      <c r="E41" s="727"/>
      <c r="F41" s="728"/>
      <c r="G41" s="728"/>
      <c r="H41" s="728"/>
      <c r="I41" s="728"/>
      <c r="J41" s="109"/>
      <c r="K41" s="280"/>
      <c r="L41" s="271"/>
      <c r="M41" s="272"/>
      <c r="N41" s="273"/>
      <c r="O41" s="230"/>
      <c r="P41" s="228"/>
      <c r="Q41" s="228"/>
      <c r="R41" s="228"/>
      <c r="S41" s="228"/>
      <c r="T41" s="228"/>
      <c r="U41" s="228"/>
      <c r="V41" s="274"/>
      <c r="W41" s="226"/>
      <c r="X41" s="230"/>
      <c r="Y41" s="275"/>
      <c r="Z41" s="275"/>
      <c r="AA41" s="275"/>
      <c r="AB41" s="275"/>
      <c r="AC41" s="275"/>
      <c r="AD41" s="275"/>
      <c r="AE41" s="276"/>
      <c r="AF41" s="230"/>
      <c r="AG41" s="231"/>
      <c r="AH41" s="231"/>
      <c r="AI41" s="277"/>
      <c r="AJ41" s="230"/>
      <c r="AK41" s="231"/>
      <c r="AL41" s="231"/>
      <c r="AM41" s="278"/>
    </row>
    <row r="42" spans="1:45" s="84" customFormat="1" ht="116.4" customHeight="1" thickBot="1" x14ac:dyDescent="0.45">
      <c r="A42" s="281">
        <v>10</v>
      </c>
      <c r="B42" s="694" t="s">
        <v>164</v>
      </c>
      <c r="C42" s="694"/>
      <c r="D42" s="695"/>
      <c r="E42" s="686" t="s">
        <v>32</v>
      </c>
      <c r="F42" s="687"/>
      <c r="G42" s="687"/>
      <c r="H42" s="687"/>
      <c r="I42" s="687"/>
      <c r="J42" s="282" t="s">
        <v>103</v>
      </c>
      <c r="K42" s="283"/>
      <c r="L42" s="284"/>
      <c r="M42" s="285">
        <v>2.5</v>
      </c>
      <c r="N42" s="273">
        <v>75</v>
      </c>
      <c r="O42" s="230">
        <v>72</v>
      </c>
      <c r="P42" s="231"/>
      <c r="Q42" s="231"/>
      <c r="R42" s="231">
        <v>72</v>
      </c>
      <c r="S42" s="231"/>
      <c r="T42" s="231"/>
      <c r="U42" s="231"/>
      <c r="V42" s="277"/>
      <c r="W42" s="226">
        <v>3</v>
      </c>
      <c r="X42" s="230"/>
      <c r="Y42" s="231">
        <v>5</v>
      </c>
      <c r="Z42" s="231">
        <v>5</v>
      </c>
      <c r="AA42" s="231"/>
      <c r="AB42" s="231"/>
      <c r="AC42" s="231"/>
      <c r="AD42" s="231"/>
      <c r="AE42" s="277"/>
      <c r="AF42" s="230">
        <v>4</v>
      </c>
      <c r="AG42" s="231"/>
      <c r="AH42" s="231">
        <v>4</v>
      </c>
      <c r="AI42" s="277"/>
      <c r="AJ42" s="230"/>
      <c r="AK42" s="231"/>
      <c r="AL42" s="231"/>
      <c r="AM42" s="277"/>
    </row>
    <row r="43" spans="1:45" s="84" customFormat="1" ht="65.400000000000006" customHeight="1" thickBot="1" x14ac:dyDescent="0.45">
      <c r="A43" s="213">
        <v>11</v>
      </c>
      <c r="B43" s="710" t="s">
        <v>165</v>
      </c>
      <c r="C43" s="711"/>
      <c r="D43" s="711"/>
      <c r="E43" s="686" t="s">
        <v>32</v>
      </c>
      <c r="F43" s="687"/>
      <c r="G43" s="687"/>
      <c r="H43" s="687"/>
      <c r="I43" s="687"/>
      <c r="J43" s="282" t="s">
        <v>103</v>
      </c>
      <c r="K43" s="283"/>
      <c r="L43" s="284"/>
      <c r="M43" s="285">
        <v>1.5</v>
      </c>
      <c r="N43" s="273">
        <v>45</v>
      </c>
      <c r="O43" s="230">
        <v>18</v>
      </c>
      <c r="P43" s="231"/>
      <c r="Q43" s="231"/>
      <c r="R43" s="231">
        <v>18</v>
      </c>
      <c r="S43" s="231"/>
      <c r="T43" s="231"/>
      <c r="U43" s="231"/>
      <c r="V43" s="277"/>
      <c r="W43" s="226">
        <v>27</v>
      </c>
      <c r="X43" s="230"/>
      <c r="Y43" s="231">
        <v>6</v>
      </c>
      <c r="Z43" s="231">
        <v>6</v>
      </c>
      <c r="AA43" s="231"/>
      <c r="AB43" s="231"/>
      <c r="AC43" s="231"/>
      <c r="AD43" s="231"/>
      <c r="AE43" s="277"/>
      <c r="AF43" s="230"/>
      <c r="AG43" s="231"/>
      <c r="AH43" s="231"/>
      <c r="AI43" s="277"/>
      <c r="AJ43" s="230">
        <v>2</v>
      </c>
      <c r="AK43" s="231"/>
      <c r="AL43" s="231">
        <v>2</v>
      </c>
      <c r="AM43" s="277"/>
    </row>
    <row r="44" spans="1:45" s="84" customFormat="1" ht="59.4" customHeight="1" thickBot="1" x14ac:dyDescent="0.45">
      <c r="A44" s="213"/>
      <c r="B44" s="694" t="s">
        <v>140</v>
      </c>
      <c r="C44" s="694"/>
      <c r="D44" s="695"/>
      <c r="E44" s="686"/>
      <c r="F44" s="687"/>
      <c r="G44" s="687"/>
      <c r="H44" s="687"/>
      <c r="I44" s="688"/>
      <c r="J44" s="282"/>
      <c r="K44" s="283"/>
      <c r="L44" s="284"/>
      <c r="M44" s="285"/>
      <c r="N44" s="273"/>
      <c r="O44" s="230"/>
      <c r="P44" s="231"/>
      <c r="Q44" s="231"/>
      <c r="R44" s="231"/>
      <c r="S44" s="231"/>
      <c r="T44" s="231"/>
      <c r="U44" s="231"/>
      <c r="V44" s="277"/>
      <c r="W44" s="226"/>
      <c r="X44" s="230"/>
      <c r="Y44" s="231"/>
      <c r="Z44" s="231"/>
      <c r="AA44" s="231"/>
      <c r="AB44" s="231"/>
      <c r="AC44" s="231"/>
      <c r="AD44" s="231"/>
      <c r="AE44" s="277"/>
      <c r="AF44" s="230"/>
      <c r="AG44" s="231"/>
      <c r="AH44" s="231"/>
      <c r="AI44" s="277"/>
      <c r="AJ44" s="230"/>
      <c r="AK44" s="231"/>
      <c r="AL44" s="231"/>
      <c r="AM44" s="277"/>
    </row>
    <row r="45" spans="1:45" s="8" customFormat="1" ht="84" customHeight="1" thickBot="1" x14ac:dyDescent="0.45">
      <c r="A45" s="286">
        <v>12</v>
      </c>
      <c r="B45" s="744" t="s">
        <v>119</v>
      </c>
      <c r="C45" s="744"/>
      <c r="D45" s="745"/>
      <c r="E45" s="696" t="s">
        <v>161</v>
      </c>
      <c r="F45" s="697"/>
      <c r="G45" s="697"/>
      <c r="H45" s="697"/>
      <c r="I45" s="697"/>
      <c r="J45" s="698"/>
      <c r="K45" s="699"/>
      <c r="L45" s="287"/>
      <c r="M45" s="288">
        <v>2</v>
      </c>
      <c r="N45" s="289">
        <v>60</v>
      </c>
      <c r="O45" s="117"/>
      <c r="P45" s="124"/>
      <c r="Q45" s="124"/>
      <c r="R45" s="124"/>
      <c r="S45" s="124"/>
      <c r="T45" s="124"/>
      <c r="U45" s="124"/>
      <c r="V45" s="125"/>
      <c r="W45" s="145">
        <v>60</v>
      </c>
      <c r="X45" s="117"/>
      <c r="Y45" s="124"/>
      <c r="Z45" s="124"/>
      <c r="AA45" s="124"/>
      <c r="AB45" s="124"/>
      <c r="AC45" s="124"/>
      <c r="AD45" s="124"/>
      <c r="AE45" s="125"/>
      <c r="AF45" s="117"/>
      <c r="AG45" s="124"/>
      <c r="AH45" s="124"/>
      <c r="AI45" s="125"/>
      <c r="AJ45" s="290"/>
      <c r="AK45" s="124"/>
      <c r="AL45" s="124"/>
      <c r="AM45" s="125"/>
    </row>
    <row r="46" spans="1:45" s="51" customFormat="1" ht="36" customHeight="1" thickBot="1" x14ac:dyDescent="0.45">
      <c r="A46" s="726" t="s">
        <v>141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291">
        <v>4</v>
      </c>
      <c r="N46" s="291">
        <f>N42+N43</f>
        <v>120</v>
      </c>
      <c r="O46" s="291">
        <f t="shared" ref="O46:X46" si="1">SUM(O42:O45)</f>
        <v>90</v>
      </c>
      <c r="P46" s="291">
        <f t="shared" si="1"/>
        <v>0</v>
      </c>
      <c r="Q46" s="291">
        <f t="shared" si="1"/>
        <v>0</v>
      </c>
      <c r="R46" s="291">
        <f t="shared" si="1"/>
        <v>90</v>
      </c>
      <c r="S46" s="291">
        <f t="shared" si="1"/>
        <v>0</v>
      </c>
      <c r="T46" s="291">
        <f t="shared" si="1"/>
        <v>0</v>
      </c>
      <c r="U46" s="291">
        <f t="shared" si="1"/>
        <v>0</v>
      </c>
      <c r="V46" s="291">
        <f t="shared" si="1"/>
        <v>0</v>
      </c>
      <c r="W46" s="291">
        <v>30</v>
      </c>
      <c r="X46" s="291">
        <f t="shared" si="1"/>
        <v>0</v>
      </c>
      <c r="Y46" s="291">
        <v>2</v>
      </c>
      <c r="Z46" s="291">
        <v>2</v>
      </c>
      <c r="AA46" s="291">
        <f t="shared" ref="AA46:AM46" si="2">SUM(AA42:AA45)</f>
        <v>0</v>
      </c>
      <c r="AB46" s="291">
        <f t="shared" si="2"/>
        <v>0</v>
      </c>
      <c r="AC46" s="291">
        <f t="shared" si="2"/>
        <v>0</v>
      </c>
      <c r="AD46" s="291">
        <f t="shared" si="2"/>
        <v>0</v>
      </c>
      <c r="AE46" s="291">
        <f t="shared" si="2"/>
        <v>0</v>
      </c>
      <c r="AF46" s="291">
        <f t="shared" si="2"/>
        <v>4</v>
      </c>
      <c r="AG46" s="291">
        <f t="shared" si="2"/>
        <v>0</v>
      </c>
      <c r="AH46" s="291">
        <f t="shared" si="2"/>
        <v>4</v>
      </c>
      <c r="AI46" s="291">
        <f t="shared" si="2"/>
        <v>0</v>
      </c>
      <c r="AJ46" s="291">
        <f t="shared" si="2"/>
        <v>2</v>
      </c>
      <c r="AK46" s="291">
        <f t="shared" si="2"/>
        <v>0</v>
      </c>
      <c r="AL46" s="291">
        <f t="shared" si="2"/>
        <v>2</v>
      </c>
      <c r="AM46" s="291">
        <f t="shared" si="2"/>
        <v>0</v>
      </c>
    </row>
    <row r="47" spans="1:45" s="295" customFormat="1" ht="34.200000000000003" customHeight="1" thickBot="1" x14ac:dyDescent="0.45">
      <c r="A47" s="541" t="s">
        <v>81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3"/>
      <c r="L47" s="292">
        <f>L33+L38+L46</f>
        <v>0</v>
      </c>
      <c r="M47" s="293">
        <f>M46+M37</f>
        <v>27.5</v>
      </c>
      <c r="N47" s="292">
        <f>N37+N46</f>
        <v>825</v>
      </c>
      <c r="O47" s="195">
        <f>O46+O37</f>
        <v>225</v>
      </c>
      <c r="P47" s="292">
        <f>P37+P28</f>
        <v>72</v>
      </c>
      <c r="Q47" s="292">
        <f>Q33+Q38+Q46</f>
        <v>0</v>
      </c>
      <c r="R47" s="196">
        <f>R33+R38+R46+R37</f>
        <v>135</v>
      </c>
      <c r="S47" s="292">
        <f>S33+S38+S46</f>
        <v>0</v>
      </c>
      <c r="T47" s="292">
        <v>18</v>
      </c>
      <c r="U47" s="292">
        <f>U33+U38+U46</f>
        <v>0</v>
      </c>
      <c r="V47" s="292">
        <f>V33+V38+V46</f>
        <v>0</v>
      </c>
      <c r="W47" s="195">
        <f>W37+W46</f>
        <v>600</v>
      </c>
      <c r="X47" s="292">
        <f t="shared" ref="X47:AM47" si="3">X37+X46</f>
        <v>0</v>
      </c>
      <c r="Y47" s="292">
        <f>Y37+Y46+Y28</f>
        <v>7</v>
      </c>
      <c r="Z47" s="292">
        <v>5</v>
      </c>
      <c r="AA47" s="292">
        <v>1</v>
      </c>
      <c r="AB47" s="292">
        <v>1</v>
      </c>
      <c r="AC47" s="292">
        <f t="shared" si="3"/>
        <v>1</v>
      </c>
      <c r="AD47" s="292">
        <f t="shared" si="3"/>
        <v>0</v>
      </c>
      <c r="AE47" s="292">
        <f t="shared" si="3"/>
        <v>0</v>
      </c>
      <c r="AF47" s="294">
        <v>11.5</v>
      </c>
      <c r="AG47" s="292">
        <f t="shared" si="3"/>
        <v>4</v>
      </c>
      <c r="AH47" s="293">
        <f t="shared" si="3"/>
        <v>6.5</v>
      </c>
      <c r="AI47" s="292">
        <f t="shared" si="3"/>
        <v>0</v>
      </c>
      <c r="AJ47" s="292">
        <f t="shared" si="3"/>
        <v>2</v>
      </c>
      <c r="AK47" s="292">
        <f t="shared" si="3"/>
        <v>0</v>
      </c>
      <c r="AL47" s="292">
        <f t="shared" si="3"/>
        <v>2</v>
      </c>
      <c r="AM47" s="292">
        <f t="shared" si="3"/>
        <v>0</v>
      </c>
      <c r="AP47" s="8"/>
      <c r="AQ47" s="8"/>
      <c r="AR47" s="8"/>
      <c r="AS47" s="8"/>
    </row>
    <row r="48" spans="1:45" s="84" customFormat="1" ht="25.2" customHeight="1" thickBot="1" x14ac:dyDescent="0.45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9"/>
    </row>
    <row r="49" spans="1:39" s="108" customFormat="1" ht="28.8" thickBot="1" x14ac:dyDescent="0.3">
      <c r="A49" s="713" t="s">
        <v>33</v>
      </c>
      <c r="B49" s="714"/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4"/>
      <c r="X49" s="714"/>
      <c r="Y49" s="714"/>
      <c r="Z49" s="714"/>
      <c r="AA49" s="714"/>
      <c r="AB49" s="714"/>
      <c r="AC49" s="714"/>
      <c r="AD49" s="714"/>
      <c r="AE49" s="714"/>
      <c r="AF49" s="714"/>
      <c r="AG49" s="714"/>
      <c r="AH49" s="714"/>
      <c r="AI49" s="714"/>
      <c r="AJ49" s="714"/>
      <c r="AK49" s="714"/>
      <c r="AL49" s="714"/>
      <c r="AM49" s="715"/>
    </row>
    <row r="50" spans="1:39" ht="42" customHeight="1" thickBot="1" x14ac:dyDescent="0.3">
      <c r="A50" s="518" t="s">
        <v>82</v>
      </c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20"/>
    </row>
    <row r="51" spans="1:39" s="50" customFormat="1" ht="51" customHeight="1" x14ac:dyDescent="0.4">
      <c r="A51" s="138">
        <v>13</v>
      </c>
      <c r="B51" s="631" t="s">
        <v>131</v>
      </c>
      <c r="C51" s="632"/>
      <c r="D51" s="633"/>
      <c r="E51" s="689" t="s">
        <v>91</v>
      </c>
      <c r="F51" s="690"/>
      <c r="G51" s="690"/>
      <c r="H51" s="690"/>
      <c r="I51" s="690"/>
      <c r="J51" s="690"/>
      <c r="K51" s="690"/>
      <c r="L51" s="691"/>
      <c r="M51" s="115">
        <v>5.5</v>
      </c>
      <c r="N51" s="113">
        <f>30*M51</f>
        <v>165</v>
      </c>
      <c r="O51" s="110">
        <f>P51+R51+T51</f>
        <v>72</v>
      </c>
      <c r="P51" s="111">
        <v>36</v>
      </c>
      <c r="Q51" s="112"/>
      <c r="R51" s="112">
        <v>18</v>
      </c>
      <c r="S51" s="112"/>
      <c r="T51" s="120">
        <v>18</v>
      </c>
      <c r="U51" s="120"/>
      <c r="V51" s="141"/>
      <c r="W51" s="110">
        <f>N51-O51</f>
        <v>93</v>
      </c>
      <c r="X51" s="111">
        <v>5</v>
      </c>
      <c r="Y51" s="112"/>
      <c r="Z51" s="112">
        <v>5</v>
      </c>
      <c r="AA51" s="112"/>
      <c r="AB51" s="112"/>
      <c r="AC51" s="112">
        <v>5</v>
      </c>
      <c r="AD51" s="112"/>
      <c r="AE51" s="122"/>
      <c r="AF51" s="115">
        <v>4</v>
      </c>
      <c r="AG51" s="112">
        <v>2</v>
      </c>
      <c r="AH51" s="112">
        <v>1</v>
      </c>
      <c r="AI51" s="113">
        <v>1</v>
      </c>
      <c r="AJ51" s="115"/>
      <c r="AK51" s="112"/>
      <c r="AL51" s="112"/>
      <c r="AM51" s="113"/>
    </row>
    <row r="52" spans="1:39" s="50" customFormat="1" ht="55.8" customHeight="1" x14ac:dyDescent="0.4">
      <c r="A52" s="138">
        <v>14</v>
      </c>
      <c r="B52" s="631" t="s">
        <v>132</v>
      </c>
      <c r="C52" s="632"/>
      <c r="D52" s="633"/>
      <c r="E52" s="689" t="s">
        <v>91</v>
      </c>
      <c r="F52" s="690"/>
      <c r="G52" s="690"/>
      <c r="H52" s="690"/>
      <c r="I52" s="690"/>
      <c r="J52" s="690"/>
      <c r="K52" s="690"/>
      <c r="L52" s="691"/>
      <c r="M52" s="115">
        <v>4.5</v>
      </c>
      <c r="N52" s="113">
        <f>30*M52</f>
        <v>135</v>
      </c>
      <c r="O52" s="110">
        <v>72</v>
      </c>
      <c r="P52" s="111">
        <v>54</v>
      </c>
      <c r="Q52" s="112"/>
      <c r="R52" s="112">
        <v>18</v>
      </c>
      <c r="S52" s="112"/>
      <c r="T52" s="120"/>
      <c r="U52" s="120"/>
      <c r="V52" s="141"/>
      <c r="W52" s="110">
        <f>N52-O52</f>
        <v>63</v>
      </c>
      <c r="X52" s="111">
        <v>6</v>
      </c>
      <c r="Y52" s="112"/>
      <c r="Z52" s="112">
        <v>6</v>
      </c>
      <c r="AA52" s="112"/>
      <c r="AB52" s="112"/>
      <c r="AC52" s="112">
        <v>6</v>
      </c>
      <c r="AD52" s="112"/>
      <c r="AE52" s="122"/>
      <c r="AF52" s="115"/>
      <c r="AG52" s="112"/>
      <c r="AH52" s="112"/>
      <c r="AI52" s="113"/>
      <c r="AJ52" s="115">
        <v>8</v>
      </c>
      <c r="AK52" s="112">
        <v>6</v>
      </c>
      <c r="AL52" s="112">
        <v>2</v>
      </c>
      <c r="AM52" s="113"/>
    </row>
    <row r="53" spans="1:39" s="50" customFormat="1" ht="60.6" customHeight="1" x14ac:dyDescent="0.4">
      <c r="A53" s="138">
        <v>15</v>
      </c>
      <c r="B53" s="572" t="s">
        <v>160</v>
      </c>
      <c r="C53" s="545"/>
      <c r="D53" s="573"/>
      <c r="E53" s="689" t="s">
        <v>91</v>
      </c>
      <c r="F53" s="690"/>
      <c r="G53" s="690"/>
      <c r="H53" s="690"/>
      <c r="I53" s="690"/>
      <c r="J53" s="690"/>
      <c r="K53" s="690"/>
      <c r="L53" s="691"/>
      <c r="M53" s="123">
        <v>1.5</v>
      </c>
      <c r="N53" s="113">
        <f>30*M53</f>
        <v>45</v>
      </c>
      <c r="O53" s="110"/>
      <c r="P53" s="111"/>
      <c r="Q53" s="112"/>
      <c r="R53" s="112"/>
      <c r="S53" s="112"/>
      <c r="T53" s="120"/>
      <c r="U53" s="120"/>
      <c r="V53" s="141"/>
      <c r="W53" s="110">
        <v>45</v>
      </c>
      <c r="X53" s="111"/>
      <c r="Y53" s="112">
        <v>6</v>
      </c>
      <c r="Z53" s="112"/>
      <c r="AA53" s="112">
        <v>6</v>
      </c>
      <c r="AB53" s="112"/>
      <c r="AC53" s="112"/>
      <c r="AD53" s="112"/>
      <c r="AE53" s="122"/>
      <c r="AF53" s="115"/>
      <c r="AG53" s="112"/>
      <c r="AH53" s="112"/>
      <c r="AI53" s="113"/>
      <c r="AJ53" s="115"/>
      <c r="AK53" s="112"/>
      <c r="AL53" s="112"/>
      <c r="AM53" s="113"/>
    </row>
    <row r="54" spans="1:39" s="50" customFormat="1" ht="35.4" customHeight="1" x14ac:dyDescent="0.4">
      <c r="A54" s="138">
        <v>16</v>
      </c>
      <c r="B54" s="572" t="s">
        <v>133</v>
      </c>
      <c r="C54" s="545"/>
      <c r="D54" s="573"/>
      <c r="E54" s="689" t="s">
        <v>91</v>
      </c>
      <c r="F54" s="690"/>
      <c r="G54" s="690"/>
      <c r="H54" s="690"/>
      <c r="I54" s="690"/>
      <c r="J54" s="690"/>
      <c r="K54" s="690"/>
      <c r="L54" s="691"/>
      <c r="M54" s="123">
        <v>4</v>
      </c>
      <c r="N54" s="113">
        <f>30*M54</f>
        <v>120</v>
      </c>
      <c r="O54" s="110">
        <v>72</v>
      </c>
      <c r="P54" s="117">
        <v>36</v>
      </c>
      <c r="Q54" s="124"/>
      <c r="R54" s="124">
        <v>36</v>
      </c>
      <c r="S54" s="124"/>
      <c r="T54" s="170"/>
      <c r="U54" s="170"/>
      <c r="V54" s="171"/>
      <c r="W54" s="110">
        <v>48</v>
      </c>
      <c r="X54" s="117">
        <v>6</v>
      </c>
      <c r="Y54" s="124"/>
      <c r="Z54" s="124">
        <v>6</v>
      </c>
      <c r="AA54" s="124"/>
      <c r="AB54" s="124"/>
      <c r="AC54" s="124"/>
      <c r="AD54" s="124"/>
      <c r="AE54" s="136"/>
      <c r="AF54" s="123"/>
      <c r="AG54" s="124"/>
      <c r="AH54" s="124"/>
      <c r="AI54" s="125"/>
      <c r="AJ54" s="123">
        <v>8</v>
      </c>
      <c r="AK54" s="124">
        <v>4</v>
      </c>
      <c r="AL54" s="124">
        <v>4</v>
      </c>
      <c r="AM54" s="125"/>
    </row>
    <row r="55" spans="1:39" s="50" customFormat="1" ht="61.8" customHeight="1" x14ac:dyDescent="0.4">
      <c r="A55" s="138">
        <v>17</v>
      </c>
      <c r="B55" s="572" t="s">
        <v>137</v>
      </c>
      <c r="C55" s="545"/>
      <c r="D55" s="573"/>
      <c r="E55" s="689" t="s">
        <v>91</v>
      </c>
      <c r="F55" s="690"/>
      <c r="G55" s="690"/>
      <c r="H55" s="690"/>
      <c r="I55" s="690"/>
      <c r="J55" s="690"/>
      <c r="K55" s="690"/>
      <c r="L55" s="691"/>
      <c r="M55" s="123">
        <v>3</v>
      </c>
      <c r="N55" s="113">
        <v>90</v>
      </c>
      <c r="O55" s="110"/>
      <c r="P55" s="117"/>
      <c r="Q55" s="124"/>
      <c r="R55" s="124"/>
      <c r="S55" s="124"/>
      <c r="T55" s="170"/>
      <c r="U55" s="170"/>
      <c r="V55" s="171"/>
      <c r="W55" s="110">
        <v>90</v>
      </c>
      <c r="X55" s="117"/>
      <c r="Y55" s="124"/>
      <c r="Z55" s="124"/>
      <c r="AA55" s="124"/>
      <c r="AB55" s="124"/>
      <c r="AC55" s="124"/>
      <c r="AD55" s="124"/>
      <c r="AE55" s="136"/>
      <c r="AF55" s="123"/>
      <c r="AG55" s="124"/>
      <c r="AH55" s="124"/>
      <c r="AI55" s="125"/>
      <c r="AJ55" s="123"/>
      <c r="AK55" s="124"/>
      <c r="AL55" s="124"/>
      <c r="AM55" s="125"/>
    </row>
    <row r="56" spans="1:39" s="50" customFormat="1" ht="40.200000000000003" customHeight="1" thickBot="1" x14ac:dyDescent="0.45">
      <c r="A56" s="138">
        <v>18</v>
      </c>
      <c r="B56" s="654" t="s">
        <v>130</v>
      </c>
      <c r="C56" s="636"/>
      <c r="D56" s="637"/>
      <c r="E56" s="689" t="s">
        <v>91</v>
      </c>
      <c r="F56" s="690"/>
      <c r="G56" s="690"/>
      <c r="H56" s="690"/>
      <c r="I56" s="690"/>
      <c r="J56" s="690"/>
      <c r="K56" s="690"/>
      <c r="L56" s="691"/>
      <c r="M56" s="139">
        <v>5</v>
      </c>
      <c r="N56" s="113">
        <f>30*M56</f>
        <v>150</v>
      </c>
      <c r="O56" s="110">
        <f>P56+R56+T56</f>
        <v>72</v>
      </c>
      <c r="P56" s="131">
        <v>36</v>
      </c>
      <c r="Q56" s="129"/>
      <c r="R56" s="129">
        <v>36</v>
      </c>
      <c r="S56" s="129"/>
      <c r="T56" s="129"/>
      <c r="U56" s="129"/>
      <c r="V56" s="132"/>
      <c r="W56" s="110">
        <f>N56-O56</f>
        <v>78</v>
      </c>
      <c r="X56" s="131">
        <v>5</v>
      </c>
      <c r="Y56" s="129"/>
      <c r="Z56" s="129">
        <v>5</v>
      </c>
      <c r="AA56" s="129"/>
      <c r="AB56" s="129"/>
      <c r="AC56" s="129">
        <v>5</v>
      </c>
      <c r="AD56" s="129"/>
      <c r="AE56" s="127"/>
      <c r="AF56" s="128">
        <v>4</v>
      </c>
      <c r="AG56" s="129">
        <v>2</v>
      </c>
      <c r="AH56" s="129">
        <v>2</v>
      </c>
      <c r="AI56" s="130"/>
      <c r="AJ56" s="128"/>
      <c r="AK56" s="129"/>
      <c r="AL56" s="129"/>
      <c r="AM56" s="130"/>
    </row>
    <row r="57" spans="1:39" s="84" customFormat="1" ht="36" customHeight="1" thickBot="1" x14ac:dyDescent="0.45">
      <c r="A57" s="389" t="s">
        <v>95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1"/>
      <c r="M57" s="172">
        <f>M51+M52+M53+M54+M56</f>
        <v>20.5</v>
      </c>
      <c r="N57" s="137">
        <f>N51+N52+N53+N54+N56</f>
        <v>615</v>
      </c>
      <c r="O57" s="137">
        <f t="shared" ref="O57:V57" si="4">O51+O52+O53+O54+O56</f>
        <v>288</v>
      </c>
      <c r="P57" s="137">
        <f t="shared" si="4"/>
        <v>162</v>
      </c>
      <c r="Q57" s="137">
        <f t="shared" si="4"/>
        <v>0</v>
      </c>
      <c r="R57" s="137">
        <f t="shared" si="4"/>
        <v>108</v>
      </c>
      <c r="S57" s="137">
        <f t="shared" si="4"/>
        <v>0</v>
      </c>
      <c r="T57" s="137">
        <f t="shared" si="4"/>
        <v>18</v>
      </c>
      <c r="U57" s="137">
        <f t="shared" si="4"/>
        <v>0</v>
      </c>
      <c r="V57" s="137">
        <f t="shared" si="4"/>
        <v>0</v>
      </c>
      <c r="W57" s="137">
        <f>W51+W52+W53+W54+W56</f>
        <v>327</v>
      </c>
      <c r="X57" s="137">
        <v>4</v>
      </c>
      <c r="Y57" s="137">
        <v>1</v>
      </c>
      <c r="Z57" s="137">
        <v>4</v>
      </c>
      <c r="AA57" s="137">
        <v>1</v>
      </c>
      <c r="AB57" s="137">
        <v>0</v>
      </c>
      <c r="AC57" s="137">
        <v>3</v>
      </c>
      <c r="AD57" s="137">
        <v>0</v>
      </c>
      <c r="AE57" s="137">
        <v>0</v>
      </c>
      <c r="AF57" s="137">
        <v>8</v>
      </c>
      <c r="AG57" s="137">
        <v>4</v>
      </c>
      <c r="AH57" s="137">
        <v>3</v>
      </c>
      <c r="AI57" s="137">
        <v>1</v>
      </c>
      <c r="AJ57" s="137">
        <v>16</v>
      </c>
      <c r="AK57" s="137">
        <f>SUM(AK23:AK56)</f>
        <v>10</v>
      </c>
      <c r="AL57" s="137">
        <f>AL52+AL54</f>
        <v>6</v>
      </c>
      <c r="AM57" s="137">
        <v>0</v>
      </c>
    </row>
    <row r="58" spans="1:39" s="91" customFormat="1" ht="36" customHeight="1" thickBot="1" x14ac:dyDescent="0.3">
      <c r="A58" s="680" t="s">
        <v>97</v>
      </c>
      <c r="B58" s="681"/>
      <c r="C58" s="681"/>
      <c r="D58" s="681"/>
      <c r="E58" s="681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2"/>
    </row>
    <row r="59" spans="1:39" s="91" customFormat="1" ht="32.25" customHeight="1" thickBot="1" x14ac:dyDescent="0.3">
      <c r="A59" s="518" t="s">
        <v>124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519"/>
      <c r="AL59" s="519"/>
      <c r="AM59" s="520"/>
    </row>
    <row r="60" spans="1:39" s="26" customFormat="1" ht="63.75" customHeight="1" x14ac:dyDescent="0.4">
      <c r="A60" s="677"/>
      <c r="B60" s="513" t="s">
        <v>134</v>
      </c>
      <c r="C60" s="514"/>
      <c r="D60" s="679"/>
      <c r="E60" s="513" t="s">
        <v>135</v>
      </c>
      <c r="F60" s="514"/>
      <c r="G60" s="514"/>
      <c r="H60" s="514"/>
      <c r="I60" s="515"/>
      <c r="J60" s="502" t="s">
        <v>136</v>
      </c>
      <c r="K60" s="503"/>
      <c r="L60" s="504"/>
      <c r="M60" s="148"/>
      <c r="N60" s="147"/>
      <c r="O60" s="154"/>
      <c r="P60" s="148"/>
      <c r="Q60" s="149"/>
      <c r="R60" s="149"/>
      <c r="S60" s="149"/>
      <c r="T60" s="149"/>
      <c r="U60" s="149"/>
      <c r="V60" s="147"/>
      <c r="W60" s="154"/>
      <c r="X60" s="148"/>
      <c r="Y60" s="149"/>
      <c r="Z60" s="149"/>
      <c r="AA60" s="149"/>
      <c r="AB60" s="149"/>
      <c r="AC60" s="149"/>
      <c r="AD60" s="149"/>
      <c r="AE60" s="147"/>
      <c r="AF60" s="146"/>
      <c r="AG60" s="149"/>
      <c r="AH60" s="149"/>
      <c r="AI60" s="155"/>
      <c r="AJ60" s="148"/>
      <c r="AK60" s="149"/>
      <c r="AL60" s="149"/>
      <c r="AM60" s="150"/>
    </row>
    <row r="61" spans="1:39" s="26" customFormat="1" ht="33.75" customHeight="1" thickBot="1" x14ac:dyDescent="0.45">
      <c r="A61" s="678"/>
      <c r="B61" s="721"/>
      <c r="C61" s="722"/>
      <c r="D61" s="723"/>
      <c r="E61" s="721"/>
      <c r="F61" s="722"/>
      <c r="G61" s="722"/>
      <c r="H61" s="722"/>
      <c r="I61" s="724"/>
      <c r="J61" s="706" t="s">
        <v>74</v>
      </c>
      <c r="K61" s="707"/>
      <c r="L61" s="173" t="s">
        <v>75</v>
      </c>
      <c r="M61" s="174"/>
      <c r="N61" s="157"/>
      <c r="O61" s="158"/>
      <c r="P61" s="156"/>
      <c r="Q61" s="159"/>
      <c r="R61" s="159"/>
      <c r="S61" s="159"/>
      <c r="T61" s="159"/>
      <c r="U61" s="159"/>
      <c r="V61" s="157"/>
      <c r="W61" s="158"/>
      <c r="X61" s="156"/>
      <c r="Y61" s="159"/>
      <c r="Z61" s="159"/>
      <c r="AA61" s="159"/>
      <c r="AB61" s="159"/>
      <c r="AC61" s="159"/>
      <c r="AD61" s="159"/>
      <c r="AE61" s="157"/>
      <c r="AF61" s="160"/>
      <c r="AG61" s="175"/>
      <c r="AH61" s="175"/>
      <c r="AI61" s="176"/>
      <c r="AJ61" s="174"/>
      <c r="AK61" s="175"/>
      <c r="AL61" s="175"/>
      <c r="AM61" s="161"/>
    </row>
    <row r="62" spans="1:39" s="26" customFormat="1" ht="61.8" customHeight="1" thickBot="1" x14ac:dyDescent="0.45">
      <c r="A62" s="177"/>
      <c r="B62" s="710" t="s">
        <v>148</v>
      </c>
      <c r="C62" s="711"/>
      <c r="D62" s="712"/>
      <c r="E62" s="535"/>
      <c r="F62" s="428"/>
      <c r="G62" s="428"/>
      <c r="H62" s="428"/>
      <c r="I62" s="428"/>
      <c r="J62" s="178"/>
      <c r="K62" s="179"/>
      <c r="L62" s="180"/>
      <c r="M62" s="152"/>
      <c r="N62" s="181"/>
      <c r="O62" s="182"/>
      <c r="P62" s="183"/>
      <c r="Q62" s="175"/>
      <c r="R62" s="175"/>
      <c r="S62" s="175"/>
      <c r="T62" s="175"/>
      <c r="U62" s="175"/>
      <c r="V62" s="176"/>
      <c r="W62" s="182"/>
      <c r="X62" s="183"/>
      <c r="Y62" s="175"/>
      <c r="Z62" s="175"/>
      <c r="AA62" s="175"/>
      <c r="AB62" s="175"/>
      <c r="AC62" s="175"/>
      <c r="AD62" s="175"/>
      <c r="AE62" s="176"/>
      <c r="AF62" s="174"/>
      <c r="AG62" s="153"/>
      <c r="AH62" s="153"/>
      <c r="AI62" s="151"/>
      <c r="AJ62" s="152"/>
      <c r="AK62" s="153"/>
      <c r="AL62" s="153"/>
      <c r="AM62" s="184"/>
    </row>
    <row r="63" spans="1:39" s="8" customFormat="1" ht="45" customHeight="1" thickBot="1" x14ac:dyDescent="0.45">
      <c r="A63" s="185">
        <v>19</v>
      </c>
      <c r="B63" s="703" t="s">
        <v>147</v>
      </c>
      <c r="C63" s="704"/>
      <c r="D63" s="705"/>
      <c r="E63" s="658" t="s">
        <v>91</v>
      </c>
      <c r="F63" s="659"/>
      <c r="G63" s="659"/>
      <c r="H63" s="659"/>
      <c r="I63" s="659"/>
      <c r="J63" s="701">
        <v>6</v>
      </c>
      <c r="K63" s="702"/>
      <c r="L63" s="186"/>
      <c r="M63" s="115">
        <v>4</v>
      </c>
      <c r="N63" s="113">
        <f>30*M63</f>
        <v>120</v>
      </c>
      <c r="O63" s="110">
        <v>54</v>
      </c>
      <c r="P63" s="111">
        <v>36</v>
      </c>
      <c r="Q63" s="112"/>
      <c r="R63" s="112"/>
      <c r="S63" s="112"/>
      <c r="T63" s="112">
        <v>18</v>
      </c>
      <c r="U63" s="112"/>
      <c r="V63" s="114"/>
      <c r="W63" s="110">
        <v>66</v>
      </c>
      <c r="X63" s="111">
        <v>6</v>
      </c>
      <c r="Y63" s="112"/>
      <c r="Z63" s="112">
        <v>6</v>
      </c>
      <c r="AA63" s="112"/>
      <c r="AB63" s="112"/>
      <c r="AC63" s="112">
        <v>6</v>
      </c>
      <c r="AD63" s="112"/>
      <c r="AE63" s="114"/>
      <c r="AF63" s="115"/>
      <c r="AG63" s="112"/>
      <c r="AH63" s="112"/>
      <c r="AI63" s="113"/>
      <c r="AJ63" s="133">
        <v>6</v>
      </c>
      <c r="AK63" s="120">
        <v>4</v>
      </c>
      <c r="AL63" s="120"/>
      <c r="AM63" s="121">
        <v>2</v>
      </c>
    </row>
    <row r="64" spans="1:39" s="8" customFormat="1" ht="39" customHeight="1" thickBot="1" x14ac:dyDescent="0.45">
      <c r="A64" s="185"/>
      <c r="B64" s="709" t="s">
        <v>150</v>
      </c>
      <c r="C64" s="694"/>
      <c r="D64" s="695"/>
      <c r="E64" s="742"/>
      <c r="F64" s="743"/>
      <c r="G64" s="743"/>
      <c r="H64" s="743"/>
      <c r="I64" s="743"/>
      <c r="J64" s="187"/>
      <c r="K64" s="188"/>
      <c r="L64" s="186"/>
      <c r="M64" s="115"/>
      <c r="N64" s="113"/>
      <c r="O64" s="110"/>
      <c r="P64" s="111"/>
      <c r="Q64" s="112"/>
      <c r="R64" s="112"/>
      <c r="S64" s="112"/>
      <c r="T64" s="112"/>
      <c r="U64" s="112"/>
      <c r="V64" s="114"/>
      <c r="W64" s="110"/>
      <c r="X64" s="111"/>
      <c r="Y64" s="112"/>
      <c r="Z64" s="112"/>
      <c r="AA64" s="112"/>
      <c r="AB64" s="112"/>
      <c r="AC64" s="112"/>
      <c r="AD64" s="112"/>
      <c r="AE64" s="114"/>
      <c r="AF64" s="115"/>
      <c r="AG64" s="112"/>
      <c r="AH64" s="112"/>
      <c r="AI64" s="113"/>
      <c r="AJ64" s="133"/>
      <c r="AK64" s="120"/>
      <c r="AL64" s="120"/>
      <c r="AM64" s="121"/>
    </row>
    <row r="65" spans="1:39" s="8" customFormat="1" ht="61.2" customHeight="1" thickBot="1" x14ac:dyDescent="0.45">
      <c r="A65" s="189">
        <v>20</v>
      </c>
      <c r="B65" s="708" t="s">
        <v>149</v>
      </c>
      <c r="C65" s="708"/>
      <c r="D65" s="708"/>
      <c r="E65" s="658" t="s">
        <v>91</v>
      </c>
      <c r="F65" s="659"/>
      <c r="G65" s="659"/>
      <c r="H65" s="659"/>
      <c r="I65" s="659"/>
      <c r="J65" s="701">
        <v>6</v>
      </c>
      <c r="K65" s="702"/>
      <c r="L65" s="186"/>
      <c r="M65" s="115">
        <v>5</v>
      </c>
      <c r="N65" s="113">
        <v>150</v>
      </c>
      <c r="O65" s="110"/>
      <c r="P65" s="111"/>
      <c r="Q65" s="112"/>
      <c r="R65" s="112"/>
      <c r="S65" s="112"/>
      <c r="T65" s="112"/>
      <c r="U65" s="112"/>
      <c r="V65" s="114"/>
      <c r="W65" s="110">
        <v>150</v>
      </c>
      <c r="X65" s="111"/>
      <c r="Y65" s="112"/>
      <c r="Z65" s="112"/>
      <c r="AA65" s="112"/>
      <c r="AB65" s="112"/>
      <c r="AC65" s="112"/>
      <c r="AD65" s="112"/>
      <c r="AE65" s="114"/>
      <c r="AF65" s="115"/>
      <c r="AG65" s="112"/>
      <c r="AH65" s="112"/>
      <c r="AI65" s="113"/>
      <c r="AJ65" s="115"/>
      <c r="AK65" s="112"/>
      <c r="AL65" s="112"/>
      <c r="AM65" s="113"/>
    </row>
    <row r="66" spans="1:39" s="8" customFormat="1" ht="59.4" customHeight="1" thickBot="1" x14ac:dyDescent="0.45">
      <c r="A66" s="189"/>
      <c r="B66" s="709" t="s">
        <v>151</v>
      </c>
      <c r="C66" s="694"/>
      <c r="D66" s="695"/>
      <c r="E66" s="742"/>
      <c r="F66" s="743"/>
      <c r="G66" s="743"/>
      <c r="H66" s="743"/>
      <c r="I66" s="743"/>
      <c r="J66" s="187"/>
      <c r="K66" s="188"/>
      <c r="L66" s="186"/>
      <c r="M66" s="115"/>
      <c r="N66" s="113"/>
      <c r="O66" s="110"/>
      <c r="P66" s="111"/>
      <c r="Q66" s="112"/>
      <c r="R66" s="112"/>
      <c r="S66" s="112"/>
      <c r="T66" s="112"/>
      <c r="U66" s="112"/>
      <c r="V66" s="114"/>
      <c r="W66" s="110"/>
      <c r="X66" s="111"/>
      <c r="Y66" s="112"/>
      <c r="Z66" s="112"/>
      <c r="AA66" s="112"/>
      <c r="AB66" s="112"/>
      <c r="AC66" s="112"/>
      <c r="AD66" s="112"/>
      <c r="AE66" s="114"/>
      <c r="AF66" s="115"/>
      <c r="AG66" s="112"/>
      <c r="AH66" s="112"/>
      <c r="AI66" s="113"/>
      <c r="AJ66" s="115"/>
      <c r="AK66" s="112"/>
      <c r="AL66" s="112"/>
      <c r="AM66" s="113"/>
    </row>
    <row r="67" spans="1:39" s="8" customFormat="1" ht="39.6" customHeight="1" thickBot="1" x14ac:dyDescent="0.45">
      <c r="A67" s="189">
        <v>21</v>
      </c>
      <c r="B67" s="709" t="s">
        <v>145</v>
      </c>
      <c r="C67" s="694"/>
      <c r="D67" s="695"/>
      <c r="E67" s="658" t="s">
        <v>91</v>
      </c>
      <c r="F67" s="659"/>
      <c r="G67" s="659"/>
      <c r="H67" s="659"/>
      <c r="I67" s="659"/>
      <c r="J67" s="187">
        <v>6</v>
      </c>
      <c r="K67" s="188"/>
      <c r="L67" s="186"/>
      <c r="M67" s="115">
        <v>3</v>
      </c>
      <c r="N67" s="113">
        <v>90</v>
      </c>
      <c r="O67" s="110"/>
      <c r="P67" s="111"/>
      <c r="Q67" s="112"/>
      <c r="R67" s="112"/>
      <c r="S67" s="112"/>
      <c r="T67" s="112"/>
      <c r="U67" s="112"/>
      <c r="V67" s="114"/>
      <c r="W67" s="110">
        <v>90</v>
      </c>
      <c r="X67" s="111"/>
      <c r="Y67" s="112"/>
      <c r="Z67" s="112"/>
      <c r="AA67" s="112"/>
      <c r="AB67" s="112"/>
      <c r="AC67" s="112"/>
      <c r="AD67" s="112"/>
      <c r="AE67" s="114"/>
      <c r="AF67" s="115"/>
      <c r="AG67" s="112"/>
      <c r="AH67" s="112"/>
      <c r="AI67" s="113"/>
      <c r="AJ67" s="115"/>
      <c r="AK67" s="112"/>
      <c r="AL67" s="112"/>
      <c r="AM67" s="113"/>
    </row>
    <row r="68" spans="1:39" s="8" customFormat="1" ht="54.6" customHeight="1" thickBot="1" x14ac:dyDescent="0.45">
      <c r="A68" s="189"/>
      <c r="B68" s="709" t="s">
        <v>153</v>
      </c>
      <c r="C68" s="694"/>
      <c r="D68" s="695"/>
      <c r="E68" s="742"/>
      <c r="F68" s="743"/>
      <c r="G68" s="743"/>
      <c r="H68" s="743"/>
      <c r="I68" s="743"/>
      <c r="J68" s="187"/>
      <c r="K68" s="188"/>
      <c r="L68" s="186"/>
      <c r="M68" s="115"/>
      <c r="N68" s="113"/>
      <c r="O68" s="110"/>
      <c r="P68" s="111"/>
      <c r="Q68" s="112"/>
      <c r="R68" s="112"/>
      <c r="S68" s="112"/>
      <c r="T68" s="112"/>
      <c r="U68" s="112"/>
      <c r="V68" s="114"/>
      <c r="W68" s="110"/>
      <c r="X68" s="111"/>
      <c r="Y68" s="112"/>
      <c r="Z68" s="112"/>
      <c r="AA68" s="112"/>
      <c r="AB68" s="112"/>
      <c r="AC68" s="112"/>
      <c r="AD68" s="112"/>
      <c r="AE68" s="114"/>
      <c r="AF68" s="115"/>
      <c r="AG68" s="112"/>
      <c r="AH68" s="112"/>
      <c r="AI68" s="113"/>
      <c r="AJ68" s="115"/>
      <c r="AK68" s="112"/>
      <c r="AL68" s="112"/>
      <c r="AM68" s="113"/>
    </row>
    <row r="69" spans="1:39" s="8" customFormat="1" ht="46.2" customHeight="1" thickBot="1" x14ac:dyDescent="0.45">
      <c r="A69" s="189">
        <v>22</v>
      </c>
      <c r="B69" s="708" t="s">
        <v>152</v>
      </c>
      <c r="C69" s="708"/>
      <c r="D69" s="708"/>
      <c r="E69" s="658" t="s">
        <v>91</v>
      </c>
      <c r="F69" s="659"/>
      <c r="G69" s="659"/>
      <c r="H69" s="659"/>
      <c r="I69" s="659"/>
      <c r="J69" s="701">
        <v>6</v>
      </c>
      <c r="K69" s="702"/>
      <c r="L69" s="186"/>
      <c r="M69" s="115">
        <v>3</v>
      </c>
      <c r="N69" s="113">
        <v>90</v>
      </c>
      <c r="O69" s="110">
        <v>18</v>
      </c>
      <c r="P69" s="111">
        <v>18</v>
      </c>
      <c r="Q69" s="112"/>
      <c r="R69" s="112"/>
      <c r="S69" s="112"/>
      <c r="T69" s="112"/>
      <c r="U69" s="112"/>
      <c r="V69" s="114"/>
      <c r="W69" s="110">
        <v>72</v>
      </c>
      <c r="X69" s="111"/>
      <c r="Y69" s="112">
        <v>5</v>
      </c>
      <c r="Z69" s="112">
        <v>5</v>
      </c>
      <c r="AA69" s="112"/>
      <c r="AB69" s="112"/>
      <c r="AC69" s="112"/>
      <c r="AD69" s="112"/>
      <c r="AE69" s="114"/>
      <c r="AF69" s="115">
        <v>1</v>
      </c>
      <c r="AG69" s="112">
        <v>1</v>
      </c>
      <c r="AH69" s="112"/>
      <c r="AI69" s="113"/>
      <c r="AJ69" s="115"/>
      <c r="AK69" s="112"/>
      <c r="AL69" s="112"/>
      <c r="AM69" s="113"/>
    </row>
    <row r="70" spans="1:39" s="8" customFormat="1" ht="58.2" customHeight="1" thickBot="1" x14ac:dyDescent="0.45">
      <c r="A70" s="189"/>
      <c r="B70" s="709" t="s">
        <v>155</v>
      </c>
      <c r="C70" s="694"/>
      <c r="D70" s="695"/>
      <c r="E70" s="742"/>
      <c r="F70" s="743"/>
      <c r="G70" s="743"/>
      <c r="H70" s="743"/>
      <c r="I70" s="743"/>
      <c r="J70" s="187"/>
      <c r="K70" s="188"/>
      <c r="L70" s="186"/>
      <c r="M70" s="115"/>
      <c r="N70" s="113"/>
      <c r="O70" s="110"/>
      <c r="P70" s="111"/>
      <c r="Q70" s="112"/>
      <c r="R70" s="112"/>
      <c r="S70" s="112"/>
      <c r="T70" s="112"/>
      <c r="U70" s="112"/>
      <c r="V70" s="114"/>
      <c r="W70" s="110"/>
      <c r="X70" s="111"/>
      <c r="Y70" s="112"/>
      <c r="Z70" s="112"/>
      <c r="AA70" s="112"/>
      <c r="AB70" s="112"/>
      <c r="AC70" s="112"/>
      <c r="AD70" s="112"/>
      <c r="AE70" s="114"/>
      <c r="AF70" s="115"/>
      <c r="AG70" s="112"/>
      <c r="AH70" s="112"/>
      <c r="AI70" s="113"/>
      <c r="AJ70" s="115"/>
      <c r="AK70" s="112"/>
      <c r="AL70" s="112"/>
      <c r="AM70" s="113"/>
    </row>
    <row r="71" spans="1:39" s="8" customFormat="1" ht="46.8" customHeight="1" thickBot="1" x14ac:dyDescent="0.45">
      <c r="A71" s="189">
        <v>23</v>
      </c>
      <c r="B71" s="708" t="s">
        <v>154</v>
      </c>
      <c r="C71" s="708"/>
      <c r="D71" s="708"/>
      <c r="E71" s="658" t="s">
        <v>91</v>
      </c>
      <c r="F71" s="659"/>
      <c r="G71" s="659"/>
      <c r="H71" s="659"/>
      <c r="I71" s="659"/>
      <c r="J71" s="692">
        <v>6</v>
      </c>
      <c r="K71" s="693"/>
      <c r="L71" s="190"/>
      <c r="M71" s="128">
        <v>3.5</v>
      </c>
      <c r="N71" s="130">
        <f>30*M71</f>
        <v>105</v>
      </c>
      <c r="O71" s="110">
        <v>54</v>
      </c>
      <c r="P71" s="111">
        <v>36</v>
      </c>
      <c r="Q71" s="112"/>
      <c r="R71" s="112">
        <v>18</v>
      </c>
      <c r="S71" s="112"/>
      <c r="T71" s="112"/>
      <c r="U71" s="112"/>
      <c r="V71" s="114"/>
      <c r="W71" s="116">
        <v>51</v>
      </c>
      <c r="X71" s="111"/>
      <c r="Y71" s="112">
        <v>5</v>
      </c>
      <c r="Z71" s="112">
        <v>5</v>
      </c>
      <c r="AA71" s="112"/>
      <c r="AB71" s="112"/>
      <c r="AC71" s="112"/>
      <c r="AD71" s="112"/>
      <c r="AE71" s="114"/>
      <c r="AF71" s="128">
        <v>3</v>
      </c>
      <c r="AG71" s="129">
        <v>2</v>
      </c>
      <c r="AH71" s="129">
        <v>1</v>
      </c>
      <c r="AI71" s="130"/>
      <c r="AJ71" s="128"/>
      <c r="AK71" s="129"/>
      <c r="AL71" s="129"/>
      <c r="AM71" s="130"/>
    </row>
    <row r="72" spans="1:39" s="51" customFormat="1" ht="36" customHeight="1" thickBot="1" x14ac:dyDescent="0.45">
      <c r="A72" s="523" t="s">
        <v>142</v>
      </c>
      <c r="B72" s="527"/>
      <c r="C72" s="527"/>
      <c r="D72" s="527"/>
      <c r="E72" s="527"/>
      <c r="F72" s="527"/>
      <c r="G72" s="527"/>
      <c r="H72" s="527"/>
      <c r="I72" s="527"/>
      <c r="J72" s="390"/>
      <c r="K72" s="390"/>
      <c r="L72" s="391"/>
      <c r="M72" s="119">
        <f>M71+M63+M69</f>
        <v>10.5</v>
      </c>
      <c r="N72" s="119">
        <f>N71+N63+N69</f>
        <v>315</v>
      </c>
      <c r="O72" s="191">
        <f>SUM(O63:O71)</f>
        <v>126</v>
      </c>
      <c r="P72" s="192">
        <f t="shared" ref="P72:V72" si="5">SUM(P63:P71)</f>
        <v>90</v>
      </c>
      <c r="Q72" s="193">
        <f t="shared" si="5"/>
        <v>0</v>
      </c>
      <c r="R72" s="193">
        <f t="shared" si="5"/>
        <v>18</v>
      </c>
      <c r="S72" s="193">
        <f t="shared" si="5"/>
        <v>0</v>
      </c>
      <c r="T72" s="193">
        <f t="shared" si="5"/>
        <v>18</v>
      </c>
      <c r="U72" s="193">
        <f t="shared" si="5"/>
        <v>0</v>
      </c>
      <c r="V72" s="193">
        <f t="shared" si="5"/>
        <v>0</v>
      </c>
      <c r="W72" s="193">
        <f>W63+W69+W71</f>
        <v>189</v>
      </c>
      <c r="X72" s="193">
        <v>1</v>
      </c>
      <c r="Y72" s="193">
        <v>2</v>
      </c>
      <c r="Z72" s="193">
        <v>3</v>
      </c>
      <c r="AA72" s="193"/>
      <c r="AB72" s="193"/>
      <c r="AC72" s="193">
        <v>1</v>
      </c>
      <c r="AD72" s="193"/>
      <c r="AE72" s="193"/>
      <c r="AF72" s="193">
        <f>SUM(AF63:AF71)</f>
        <v>4</v>
      </c>
      <c r="AG72" s="193">
        <f t="shared" ref="AG72:AM72" si="6">SUM(AG63:AG71)</f>
        <v>3</v>
      </c>
      <c r="AH72" s="193">
        <f t="shared" si="6"/>
        <v>1</v>
      </c>
      <c r="AI72" s="193">
        <f t="shared" si="6"/>
        <v>0</v>
      </c>
      <c r="AJ72" s="193">
        <f t="shared" si="6"/>
        <v>6</v>
      </c>
      <c r="AK72" s="193">
        <f t="shared" si="6"/>
        <v>4</v>
      </c>
      <c r="AL72" s="193">
        <f t="shared" si="6"/>
        <v>0</v>
      </c>
      <c r="AM72" s="193">
        <f t="shared" si="6"/>
        <v>2</v>
      </c>
    </row>
    <row r="73" spans="1:39" s="51" customFormat="1" ht="36" customHeight="1" thickBot="1" x14ac:dyDescent="0.45">
      <c r="A73" s="523" t="s">
        <v>143</v>
      </c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657"/>
      <c r="M73" s="194">
        <f>M72+M57</f>
        <v>31</v>
      </c>
      <c r="N73" s="195">
        <f t="shared" ref="N73:AM73" si="7">N72+N57</f>
        <v>930</v>
      </c>
      <c r="O73" s="196">
        <f t="shared" si="7"/>
        <v>414</v>
      </c>
      <c r="P73" s="195">
        <f t="shared" si="7"/>
        <v>252</v>
      </c>
      <c r="Q73" s="195">
        <f t="shared" si="7"/>
        <v>0</v>
      </c>
      <c r="R73" s="195">
        <f t="shared" si="7"/>
        <v>126</v>
      </c>
      <c r="S73" s="195">
        <f t="shared" si="7"/>
        <v>0</v>
      </c>
      <c r="T73" s="195">
        <f t="shared" si="7"/>
        <v>36</v>
      </c>
      <c r="U73" s="195">
        <f t="shared" si="7"/>
        <v>0</v>
      </c>
      <c r="V73" s="195">
        <f t="shared" si="7"/>
        <v>0</v>
      </c>
      <c r="W73" s="196">
        <f t="shared" si="7"/>
        <v>516</v>
      </c>
      <c r="X73" s="195">
        <f t="shared" si="7"/>
        <v>5</v>
      </c>
      <c r="Y73" s="195">
        <f t="shared" si="7"/>
        <v>3</v>
      </c>
      <c r="Z73" s="195">
        <f t="shared" si="7"/>
        <v>7</v>
      </c>
      <c r="AA73" s="195">
        <f t="shared" si="7"/>
        <v>1</v>
      </c>
      <c r="AB73" s="195">
        <f t="shared" si="7"/>
        <v>0</v>
      </c>
      <c r="AC73" s="195">
        <f t="shared" si="7"/>
        <v>4</v>
      </c>
      <c r="AD73" s="195">
        <f t="shared" si="7"/>
        <v>0</v>
      </c>
      <c r="AE73" s="195">
        <f t="shared" si="7"/>
        <v>0</v>
      </c>
      <c r="AF73" s="195">
        <f t="shared" si="7"/>
        <v>12</v>
      </c>
      <c r="AG73" s="195">
        <f t="shared" si="7"/>
        <v>7</v>
      </c>
      <c r="AH73" s="195">
        <f t="shared" si="7"/>
        <v>4</v>
      </c>
      <c r="AI73" s="195">
        <f t="shared" si="7"/>
        <v>1</v>
      </c>
      <c r="AJ73" s="195">
        <f t="shared" si="7"/>
        <v>22</v>
      </c>
      <c r="AK73" s="195">
        <f t="shared" si="7"/>
        <v>14</v>
      </c>
      <c r="AL73" s="195">
        <f t="shared" si="7"/>
        <v>6</v>
      </c>
      <c r="AM73" s="195">
        <f t="shared" si="7"/>
        <v>2</v>
      </c>
    </row>
    <row r="74" spans="1:39" s="50" customFormat="1" ht="36" customHeight="1" thickBot="1" x14ac:dyDescent="0.45">
      <c r="A74" s="523" t="s">
        <v>88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657"/>
      <c r="M74" s="197">
        <f t="shared" ref="M74:V74" si="8">M73+M47</f>
        <v>58.5</v>
      </c>
      <c r="N74" s="198">
        <f t="shared" si="8"/>
        <v>1755</v>
      </c>
      <c r="O74" s="198">
        <f t="shared" si="8"/>
        <v>639</v>
      </c>
      <c r="P74" s="198">
        <f t="shared" si="8"/>
        <v>324</v>
      </c>
      <c r="Q74" s="198">
        <f t="shared" si="8"/>
        <v>0</v>
      </c>
      <c r="R74" s="198">
        <f t="shared" si="8"/>
        <v>261</v>
      </c>
      <c r="S74" s="198">
        <f t="shared" si="8"/>
        <v>0</v>
      </c>
      <c r="T74" s="198">
        <f t="shared" si="8"/>
        <v>54</v>
      </c>
      <c r="U74" s="198">
        <f t="shared" si="8"/>
        <v>0</v>
      </c>
      <c r="V74" s="198">
        <f t="shared" si="8"/>
        <v>0</v>
      </c>
      <c r="W74" s="198">
        <f>W73+W47</f>
        <v>1116</v>
      </c>
      <c r="X74" s="198">
        <v>5</v>
      </c>
      <c r="Y74" s="198">
        <f t="shared" ref="Y74:AM74" si="9">Y73+Y47</f>
        <v>10</v>
      </c>
      <c r="Z74" s="198">
        <f t="shared" si="9"/>
        <v>12</v>
      </c>
      <c r="AA74" s="198">
        <f t="shared" si="9"/>
        <v>2</v>
      </c>
      <c r="AB74" s="198">
        <f t="shared" si="9"/>
        <v>1</v>
      </c>
      <c r="AC74" s="198">
        <f t="shared" si="9"/>
        <v>5</v>
      </c>
      <c r="AD74" s="198">
        <f t="shared" si="9"/>
        <v>0</v>
      </c>
      <c r="AE74" s="198">
        <f t="shared" si="9"/>
        <v>0</v>
      </c>
      <c r="AF74" s="197">
        <f t="shared" si="9"/>
        <v>23.5</v>
      </c>
      <c r="AG74" s="198">
        <f t="shared" si="9"/>
        <v>11</v>
      </c>
      <c r="AH74" s="197">
        <f>AH73+AH47</f>
        <v>10.5</v>
      </c>
      <c r="AI74" s="198">
        <v>2</v>
      </c>
      <c r="AJ74" s="198">
        <f t="shared" si="9"/>
        <v>24</v>
      </c>
      <c r="AK74" s="198">
        <f t="shared" si="9"/>
        <v>14</v>
      </c>
      <c r="AL74" s="198">
        <f t="shared" si="9"/>
        <v>8</v>
      </c>
      <c r="AM74" s="198">
        <f t="shared" si="9"/>
        <v>2</v>
      </c>
    </row>
    <row r="75" spans="1:39" s="54" customFormat="1" ht="30" x14ac:dyDescent="0.25">
      <c r="A75" s="386"/>
      <c r="B75" s="52"/>
      <c r="C75" s="388"/>
      <c r="D75" s="388"/>
      <c r="E75" s="53"/>
      <c r="F75" s="53"/>
      <c r="G75" s="505" t="s">
        <v>21</v>
      </c>
      <c r="H75" s="506"/>
      <c r="I75" s="506"/>
      <c r="J75" s="506"/>
      <c r="K75" s="506"/>
      <c r="L75" s="507"/>
      <c r="M75" s="718" t="s">
        <v>22</v>
      </c>
      <c r="N75" s="719"/>
      <c r="O75" s="719"/>
      <c r="P75" s="719"/>
      <c r="Q75" s="719"/>
      <c r="R75" s="719"/>
      <c r="S75" s="719"/>
      <c r="T75" s="719"/>
      <c r="U75" s="719"/>
      <c r="V75" s="719"/>
      <c r="W75" s="720"/>
      <c r="X75" s="199">
        <v>5</v>
      </c>
      <c r="Y75" s="200"/>
      <c r="Z75" s="200"/>
      <c r="AA75" s="201"/>
      <c r="AB75" s="200"/>
      <c r="AC75" s="200"/>
      <c r="AD75" s="200"/>
      <c r="AE75" s="202"/>
      <c r="AF75" s="663">
        <v>2</v>
      </c>
      <c r="AG75" s="664"/>
      <c r="AH75" s="664"/>
      <c r="AI75" s="664"/>
      <c r="AJ75" s="665">
        <v>3</v>
      </c>
      <c r="AK75" s="666"/>
      <c r="AL75" s="666"/>
      <c r="AM75" s="667"/>
    </row>
    <row r="76" spans="1:39" s="54" customFormat="1" ht="30" customHeight="1" x14ac:dyDescent="0.25">
      <c r="A76" s="386"/>
      <c r="B76" s="668" t="s">
        <v>108</v>
      </c>
      <c r="C76" s="668"/>
      <c r="D76" s="668"/>
      <c r="E76" s="166"/>
      <c r="F76" s="166"/>
      <c r="G76" s="508"/>
      <c r="H76" s="423"/>
      <c r="I76" s="423"/>
      <c r="J76" s="423"/>
      <c r="K76" s="423"/>
      <c r="L76" s="509"/>
      <c r="M76" s="382" t="s">
        <v>23</v>
      </c>
      <c r="N76" s="383"/>
      <c r="O76" s="383"/>
      <c r="P76" s="383"/>
      <c r="Q76" s="383"/>
      <c r="R76" s="383"/>
      <c r="S76" s="383"/>
      <c r="T76" s="383"/>
      <c r="U76" s="383"/>
      <c r="V76" s="383"/>
      <c r="W76" s="716"/>
      <c r="X76" s="203"/>
      <c r="Y76" s="204">
        <v>10</v>
      </c>
      <c r="Z76" s="204"/>
      <c r="AA76" s="205"/>
      <c r="AB76" s="204"/>
      <c r="AC76" s="204"/>
      <c r="AD76" s="204"/>
      <c r="AE76" s="206"/>
      <c r="AF76" s="627">
        <v>7</v>
      </c>
      <c r="AG76" s="628"/>
      <c r="AH76" s="628"/>
      <c r="AI76" s="628"/>
      <c r="AJ76" s="660">
        <v>3</v>
      </c>
      <c r="AK76" s="661"/>
      <c r="AL76" s="661"/>
      <c r="AM76" s="662"/>
    </row>
    <row r="77" spans="1:39" s="54" customFormat="1" ht="30" customHeight="1" x14ac:dyDescent="0.25">
      <c r="A77" s="386"/>
      <c r="B77" s="207"/>
      <c r="C77" s="675"/>
      <c r="D77" s="675"/>
      <c r="E77" s="166"/>
      <c r="F77" s="166"/>
      <c r="G77" s="508"/>
      <c r="H77" s="423"/>
      <c r="I77" s="423"/>
      <c r="J77" s="423"/>
      <c r="K77" s="423"/>
      <c r="L77" s="509"/>
      <c r="M77" s="382" t="s">
        <v>56</v>
      </c>
      <c r="N77" s="383"/>
      <c r="O77" s="383"/>
      <c r="P77" s="383"/>
      <c r="Q77" s="383"/>
      <c r="R77" s="383"/>
      <c r="S77" s="383"/>
      <c r="T77" s="383"/>
      <c r="U77" s="383"/>
      <c r="V77" s="383"/>
      <c r="W77" s="716"/>
      <c r="X77" s="203"/>
      <c r="Y77" s="204"/>
      <c r="Z77" s="169">
        <v>12</v>
      </c>
      <c r="AA77" s="205"/>
      <c r="AB77" s="204"/>
      <c r="AC77" s="204"/>
      <c r="AD77" s="204"/>
      <c r="AE77" s="206"/>
      <c r="AF77" s="627">
        <v>8</v>
      </c>
      <c r="AG77" s="628"/>
      <c r="AH77" s="628"/>
      <c r="AI77" s="628"/>
      <c r="AJ77" s="660">
        <v>4</v>
      </c>
      <c r="AK77" s="661"/>
      <c r="AL77" s="661"/>
      <c r="AM77" s="662"/>
    </row>
    <row r="78" spans="1:39" s="54" customFormat="1" ht="30" customHeight="1" x14ac:dyDescent="0.25">
      <c r="A78" s="386"/>
      <c r="B78" s="142" t="s">
        <v>24</v>
      </c>
      <c r="C78" s="142"/>
      <c r="D78" s="142"/>
      <c r="E78" s="142"/>
      <c r="F78" s="142"/>
      <c r="G78" s="508"/>
      <c r="H78" s="423"/>
      <c r="I78" s="423"/>
      <c r="J78" s="423"/>
      <c r="K78" s="423"/>
      <c r="L78" s="509"/>
      <c r="M78" s="382" t="s">
        <v>25</v>
      </c>
      <c r="N78" s="383"/>
      <c r="O78" s="383"/>
      <c r="P78" s="383"/>
      <c r="Q78" s="383"/>
      <c r="R78" s="383"/>
      <c r="S78" s="383"/>
      <c r="T78" s="383"/>
      <c r="U78" s="383"/>
      <c r="V78" s="383"/>
      <c r="W78" s="716"/>
      <c r="X78" s="203"/>
      <c r="Y78" s="204"/>
      <c r="Z78" s="204"/>
      <c r="AA78" s="205">
        <v>2</v>
      </c>
      <c r="AB78" s="204"/>
      <c r="AC78" s="204"/>
      <c r="AD78" s="204"/>
      <c r="AE78" s="206"/>
      <c r="AF78" s="627">
        <v>1</v>
      </c>
      <c r="AG78" s="628"/>
      <c r="AH78" s="628"/>
      <c r="AI78" s="628"/>
      <c r="AJ78" s="660">
        <v>1</v>
      </c>
      <c r="AK78" s="661"/>
      <c r="AL78" s="661"/>
      <c r="AM78" s="662"/>
    </row>
    <row r="79" spans="1:39" s="54" customFormat="1" ht="30" customHeight="1" x14ac:dyDescent="0.25">
      <c r="A79" s="386"/>
      <c r="B79" s="142" t="s">
        <v>120</v>
      </c>
      <c r="C79" s="142"/>
      <c r="D79" s="142"/>
      <c r="E79" s="142"/>
      <c r="F79" s="142"/>
      <c r="G79" s="508"/>
      <c r="H79" s="423"/>
      <c r="I79" s="423"/>
      <c r="J79" s="423"/>
      <c r="K79" s="423"/>
      <c r="L79" s="509"/>
      <c r="M79" s="382" t="s">
        <v>26</v>
      </c>
      <c r="N79" s="383"/>
      <c r="O79" s="383"/>
      <c r="P79" s="383"/>
      <c r="Q79" s="383"/>
      <c r="R79" s="383"/>
      <c r="S79" s="383"/>
      <c r="T79" s="383"/>
      <c r="U79" s="383"/>
      <c r="V79" s="383"/>
      <c r="W79" s="716"/>
      <c r="X79" s="203"/>
      <c r="Y79" s="204"/>
      <c r="Z79" s="204"/>
      <c r="AA79" s="205"/>
      <c r="AB79" s="204">
        <v>1</v>
      </c>
      <c r="AC79" s="204"/>
      <c r="AD79" s="204"/>
      <c r="AE79" s="206"/>
      <c r="AF79" s="627">
        <v>1</v>
      </c>
      <c r="AG79" s="628"/>
      <c r="AH79" s="628"/>
      <c r="AI79" s="628"/>
      <c r="AJ79" s="660"/>
      <c r="AK79" s="661"/>
      <c r="AL79" s="661"/>
      <c r="AM79" s="662"/>
    </row>
    <row r="80" spans="1:39" s="54" customFormat="1" ht="30" customHeight="1" x14ac:dyDescent="0.25">
      <c r="A80" s="386"/>
      <c r="B80" s="676" t="s">
        <v>121</v>
      </c>
      <c r="C80" s="676"/>
      <c r="D80" s="676"/>
      <c r="E80" s="208"/>
      <c r="F80" s="208"/>
      <c r="G80" s="508"/>
      <c r="H80" s="423"/>
      <c r="I80" s="423"/>
      <c r="J80" s="423"/>
      <c r="K80" s="423"/>
      <c r="L80" s="509"/>
      <c r="M80" s="382" t="s">
        <v>51</v>
      </c>
      <c r="N80" s="383"/>
      <c r="O80" s="383"/>
      <c r="P80" s="383"/>
      <c r="Q80" s="383"/>
      <c r="R80" s="383"/>
      <c r="S80" s="383"/>
      <c r="T80" s="383"/>
      <c r="U80" s="383"/>
      <c r="V80" s="383"/>
      <c r="W80" s="716"/>
      <c r="X80" s="203"/>
      <c r="Y80" s="204"/>
      <c r="Z80" s="204"/>
      <c r="AA80" s="205"/>
      <c r="AB80" s="204"/>
      <c r="AC80" s="204">
        <v>5</v>
      </c>
      <c r="AD80" s="204"/>
      <c r="AE80" s="206"/>
      <c r="AF80" s="627">
        <v>3</v>
      </c>
      <c r="AG80" s="628"/>
      <c r="AH80" s="628"/>
      <c r="AI80" s="628"/>
      <c r="AJ80" s="660">
        <v>2</v>
      </c>
      <c r="AK80" s="661"/>
      <c r="AL80" s="661"/>
      <c r="AM80" s="662"/>
    </row>
    <row r="81" spans="1:39" s="54" customFormat="1" ht="30" customHeight="1" x14ac:dyDescent="0.25">
      <c r="A81" s="386"/>
      <c r="B81" s="676" t="s">
        <v>122</v>
      </c>
      <c r="C81" s="676"/>
      <c r="D81" s="676"/>
      <c r="E81" s="208"/>
      <c r="F81" s="208"/>
      <c r="G81" s="508"/>
      <c r="H81" s="423"/>
      <c r="I81" s="423"/>
      <c r="J81" s="423"/>
      <c r="K81" s="423"/>
      <c r="L81" s="509"/>
      <c r="M81" s="382" t="s">
        <v>16</v>
      </c>
      <c r="N81" s="383"/>
      <c r="O81" s="383"/>
      <c r="P81" s="383"/>
      <c r="Q81" s="383"/>
      <c r="R81" s="383"/>
      <c r="S81" s="383"/>
      <c r="T81" s="383"/>
      <c r="U81" s="383"/>
      <c r="V81" s="383"/>
      <c r="W81" s="716"/>
      <c r="X81" s="203"/>
      <c r="Y81" s="204"/>
      <c r="Z81" s="204"/>
      <c r="AA81" s="205"/>
      <c r="AB81" s="204"/>
      <c r="AC81" s="204"/>
      <c r="AD81" s="204"/>
      <c r="AE81" s="206"/>
      <c r="AF81" s="627"/>
      <c r="AG81" s="628"/>
      <c r="AH81" s="628"/>
      <c r="AI81" s="628"/>
      <c r="AJ81" s="660"/>
      <c r="AK81" s="661"/>
      <c r="AL81" s="661"/>
      <c r="AM81" s="662"/>
    </row>
    <row r="82" spans="1:39" s="54" customFormat="1" ht="30" customHeight="1" thickBot="1" x14ac:dyDescent="0.3">
      <c r="A82" s="387"/>
      <c r="B82" s="670" t="s">
        <v>123</v>
      </c>
      <c r="C82" s="670"/>
      <c r="D82" s="670"/>
      <c r="E82" s="670"/>
      <c r="F82" s="670"/>
      <c r="G82" s="510"/>
      <c r="H82" s="511"/>
      <c r="I82" s="511"/>
      <c r="J82" s="511"/>
      <c r="K82" s="511"/>
      <c r="L82" s="512"/>
      <c r="M82" s="384" t="s">
        <v>27</v>
      </c>
      <c r="N82" s="385"/>
      <c r="O82" s="385"/>
      <c r="P82" s="385"/>
      <c r="Q82" s="385"/>
      <c r="R82" s="385"/>
      <c r="S82" s="385"/>
      <c r="T82" s="385"/>
      <c r="U82" s="385"/>
      <c r="V82" s="385"/>
      <c r="W82" s="717"/>
      <c r="X82" s="209"/>
      <c r="Y82" s="210"/>
      <c r="Z82" s="210"/>
      <c r="AA82" s="211"/>
      <c r="AB82" s="210"/>
      <c r="AC82" s="210"/>
      <c r="AD82" s="210"/>
      <c r="AE82" s="212"/>
      <c r="AF82" s="629"/>
      <c r="AG82" s="630"/>
      <c r="AH82" s="630"/>
      <c r="AI82" s="630"/>
      <c r="AJ82" s="671"/>
      <c r="AK82" s="672"/>
      <c r="AL82" s="672"/>
      <c r="AM82" s="673"/>
    </row>
    <row r="83" spans="1:39" s="54" customFormat="1" ht="13.2" customHeight="1" thickBot="1" x14ac:dyDescent="0.3">
      <c r="A83" s="52"/>
      <c r="B83" s="300"/>
      <c r="C83" s="300"/>
      <c r="D83" s="300"/>
      <c r="E83" s="300"/>
      <c r="F83" s="300"/>
      <c r="G83" s="166"/>
      <c r="H83" s="166"/>
      <c r="I83" s="166"/>
      <c r="J83" s="166"/>
      <c r="K83" s="166"/>
      <c r="L83" s="166"/>
      <c r="M83" s="301"/>
      <c r="N83" s="301"/>
      <c r="O83" s="301"/>
      <c r="P83" s="301"/>
      <c r="Q83" s="301"/>
      <c r="R83" s="301"/>
      <c r="S83" s="301"/>
      <c r="T83" s="302"/>
      <c r="U83" s="302"/>
      <c r="V83" s="302"/>
      <c r="W83" s="302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4"/>
      <c r="AK83" s="304"/>
      <c r="AL83" s="304"/>
      <c r="AM83" s="304"/>
    </row>
    <row r="84" spans="1:39" s="54" customFormat="1" ht="30" customHeight="1" thickBot="1" x14ac:dyDescent="0.45">
      <c r="A84" s="305">
        <v>1</v>
      </c>
      <c r="B84" s="525" t="s">
        <v>34</v>
      </c>
      <c r="C84" s="524"/>
      <c r="D84" s="524"/>
      <c r="E84" s="524"/>
      <c r="F84" s="524"/>
      <c r="G84" s="524"/>
      <c r="H84" s="524"/>
      <c r="I84" s="524"/>
      <c r="J84" s="524"/>
      <c r="K84" s="526"/>
      <c r="L84" s="85"/>
      <c r="M84" s="86"/>
      <c r="N84" s="525" t="s">
        <v>144</v>
      </c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24"/>
      <c r="AD84" s="524"/>
      <c r="AE84" s="524"/>
      <c r="AF84" s="524"/>
      <c r="AG84" s="524"/>
      <c r="AH84" s="524"/>
      <c r="AI84" s="524"/>
      <c r="AJ84" s="524"/>
      <c r="AK84" s="524"/>
      <c r="AL84" s="526"/>
      <c r="AM84" s="50"/>
    </row>
    <row r="85" spans="1:39" s="54" customFormat="1" ht="30" customHeight="1" x14ac:dyDescent="0.3">
      <c r="A85" s="306"/>
      <c r="B85" s="306"/>
      <c r="C85" s="306"/>
      <c r="D85" s="306"/>
      <c r="E85" s="307"/>
      <c r="F85" s="307"/>
      <c r="G85" s="307"/>
      <c r="H85" s="307"/>
      <c r="I85" s="307"/>
      <c r="J85" s="308"/>
      <c r="K85" s="307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</row>
    <row r="86" spans="1:39" s="54" customFormat="1" ht="30" customHeight="1" thickBot="1" x14ac:dyDescent="0.45">
      <c r="A86" s="614" t="s">
        <v>61</v>
      </c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310"/>
      <c r="M86" s="615" t="s">
        <v>83</v>
      </c>
      <c r="N86" s="615"/>
      <c r="O86" s="615"/>
      <c r="P86" s="615"/>
      <c r="Q86" s="615"/>
      <c r="R86" s="615"/>
      <c r="S86" s="615"/>
      <c r="T86" s="615"/>
      <c r="U86" s="615"/>
      <c r="V86" s="615"/>
      <c r="W86" s="615"/>
      <c r="X86" s="615"/>
      <c r="Y86" s="615"/>
      <c r="Z86" s="615"/>
      <c r="AA86" s="615"/>
      <c r="AB86" s="615"/>
      <c r="AC86" s="615"/>
      <c r="AD86" s="615"/>
      <c r="AE86" s="615"/>
      <c r="AF86" s="615"/>
      <c r="AG86" s="615"/>
      <c r="AH86" s="615"/>
      <c r="AI86" s="615"/>
      <c r="AJ86" s="615"/>
      <c r="AK86" s="50"/>
      <c r="AL86" s="50"/>
      <c r="AM86" s="50"/>
    </row>
    <row r="87" spans="1:39" s="54" customFormat="1" ht="60" customHeight="1" thickBot="1" x14ac:dyDescent="0.45">
      <c r="A87" s="311" t="s">
        <v>48</v>
      </c>
      <c r="B87" s="616" t="s">
        <v>62</v>
      </c>
      <c r="C87" s="617"/>
      <c r="D87" s="618" t="s">
        <v>63</v>
      </c>
      <c r="E87" s="619"/>
      <c r="F87" s="620"/>
      <c r="G87" s="646" t="s">
        <v>64</v>
      </c>
      <c r="H87" s="469"/>
      <c r="I87" s="470"/>
      <c r="J87" s="558" t="s">
        <v>65</v>
      </c>
      <c r="K87" s="559"/>
      <c r="L87" s="312"/>
      <c r="M87" s="313" t="s">
        <v>48</v>
      </c>
      <c r="N87" s="621" t="s">
        <v>84</v>
      </c>
      <c r="O87" s="623"/>
      <c r="P87" s="623"/>
      <c r="Q87" s="623"/>
      <c r="R87" s="623"/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2"/>
      <c r="AE87" s="624" t="s">
        <v>63</v>
      </c>
      <c r="AF87" s="625"/>
      <c r="AG87" s="625"/>
      <c r="AH87" s="625"/>
      <c r="AI87" s="625"/>
      <c r="AJ87" s="626"/>
      <c r="AK87" s="50"/>
      <c r="AL87" s="50"/>
      <c r="AM87" s="50"/>
    </row>
    <row r="88" spans="1:39" s="54" customFormat="1" ht="30" customHeight="1" x14ac:dyDescent="0.4">
      <c r="A88" s="314" t="s">
        <v>60</v>
      </c>
      <c r="B88" s="601" t="s">
        <v>66</v>
      </c>
      <c r="C88" s="547"/>
      <c r="D88" s="602" t="s">
        <v>116</v>
      </c>
      <c r="E88" s="603"/>
      <c r="F88" s="604"/>
      <c r="G88" s="605">
        <v>5</v>
      </c>
      <c r="H88" s="606"/>
      <c r="I88" s="607"/>
      <c r="J88" s="608">
        <v>6</v>
      </c>
      <c r="K88" s="609"/>
      <c r="L88" s="315"/>
      <c r="M88" s="316">
        <v>1</v>
      </c>
      <c r="N88" s="610" t="s">
        <v>67</v>
      </c>
      <c r="O88" s="611"/>
      <c r="P88" s="611"/>
      <c r="Q88" s="611"/>
      <c r="R88" s="611"/>
      <c r="S88" s="611"/>
      <c r="T88" s="611"/>
      <c r="U88" s="611"/>
      <c r="V88" s="611"/>
      <c r="W88" s="611"/>
      <c r="X88" s="611"/>
      <c r="Y88" s="611"/>
      <c r="Z88" s="611"/>
      <c r="AA88" s="611"/>
      <c r="AB88" s="611"/>
      <c r="AC88" s="611"/>
      <c r="AD88" s="612"/>
      <c r="AE88" s="602" t="s">
        <v>117</v>
      </c>
      <c r="AF88" s="603"/>
      <c r="AG88" s="603"/>
      <c r="AH88" s="603"/>
      <c r="AI88" s="603"/>
      <c r="AJ88" s="613"/>
      <c r="AK88" s="50"/>
      <c r="AL88" s="50"/>
      <c r="AM88" s="50"/>
    </row>
    <row r="89" spans="1:39" s="54" customFormat="1" ht="30" customHeight="1" thickBot="1" x14ac:dyDescent="0.45">
      <c r="A89" s="317"/>
      <c r="B89" s="585"/>
      <c r="C89" s="586"/>
      <c r="D89" s="587"/>
      <c r="E89" s="588"/>
      <c r="F89" s="589"/>
      <c r="G89" s="590"/>
      <c r="H89" s="591"/>
      <c r="I89" s="592"/>
      <c r="J89" s="593"/>
      <c r="K89" s="594"/>
      <c r="L89" s="315"/>
      <c r="M89" s="318"/>
      <c r="N89" s="595"/>
      <c r="O89" s="596"/>
      <c r="P89" s="596"/>
      <c r="Q89" s="596"/>
      <c r="R89" s="596"/>
      <c r="S89" s="596"/>
      <c r="T89" s="596"/>
      <c r="U89" s="596"/>
      <c r="V89" s="596"/>
      <c r="W89" s="596"/>
      <c r="X89" s="596"/>
      <c r="Y89" s="596"/>
      <c r="Z89" s="596"/>
      <c r="AA89" s="596"/>
      <c r="AB89" s="596"/>
      <c r="AC89" s="596"/>
      <c r="AD89" s="597"/>
      <c r="AE89" s="598"/>
      <c r="AF89" s="599"/>
      <c r="AG89" s="599"/>
      <c r="AH89" s="599"/>
      <c r="AI89" s="599"/>
      <c r="AJ89" s="600"/>
      <c r="AK89" s="50"/>
      <c r="AL89" s="50"/>
      <c r="AM89" s="50"/>
    </row>
    <row r="90" spans="1:39" s="54" customFormat="1" ht="30" customHeight="1" x14ac:dyDescent="0.3">
      <c r="A90" s="306"/>
      <c r="B90" s="306"/>
      <c r="C90" s="306"/>
      <c r="D90" s="306"/>
      <c r="E90" s="307"/>
      <c r="F90" s="307"/>
      <c r="G90" s="307"/>
      <c r="H90" s="307"/>
      <c r="I90" s="307"/>
      <c r="J90" s="308"/>
      <c r="K90" s="307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</row>
    <row r="91" spans="1:39" s="54" customFormat="1" ht="30" customHeight="1" thickBot="1" x14ac:dyDescent="0.35">
      <c r="A91" s="574" t="s">
        <v>68</v>
      </c>
      <c r="B91" s="574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319"/>
      <c r="Q91" s="320"/>
      <c r="R91" s="320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06"/>
      <c r="AM91" s="306"/>
    </row>
    <row r="92" spans="1:39" s="54" customFormat="1" ht="85.8" customHeight="1" x14ac:dyDescent="0.35">
      <c r="A92" s="575" t="s">
        <v>69</v>
      </c>
      <c r="B92" s="576"/>
      <c r="C92" s="575" t="s">
        <v>70</v>
      </c>
      <c r="D92" s="576"/>
      <c r="E92" s="575" t="s">
        <v>71</v>
      </c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6"/>
      <c r="Q92" s="581" t="s">
        <v>72</v>
      </c>
      <c r="R92" s="582"/>
      <c r="S92" s="583" t="s">
        <v>73</v>
      </c>
      <c r="T92" s="584"/>
      <c r="U92" s="322"/>
      <c r="V92" s="322"/>
      <c r="W92" s="18"/>
      <c r="X92" s="323"/>
      <c r="Y92" s="323"/>
      <c r="Z92" s="323"/>
      <c r="AA92" s="323"/>
      <c r="AB92" s="323"/>
      <c r="AC92" s="323"/>
      <c r="AD92" s="18"/>
      <c r="AE92" s="310"/>
      <c r="AF92" s="310"/>
      <c r="AG92" s="18"/>
      <c r="AH92" s="310"/>
      <c r="AI92" s="310"/>
      <c r="AJ92" s="310"/>
      <c r="AK92" s="18"/>
      <c r="AL92" s="18"/>
      <c r="AM92" s="18"/>
    </row>
    <row r="93" spans="1:39" s="54" customFormat="1" ht="30" customHeight="1" thickBot="1" x14ac:dyDescent="0.4">
      <c r="A93" s="577"/>
      <c r="B93" s="578"/>
      <c r="C93" s="577"/>
      <c r="D93" s="578"/>
      <c r="E93" s="577"/>
      <c r="F93" s="580"/>
      <c r="G93" s="580"/>
      <c r="H93" s="580"/>
      <c r="I93" s="580"/>
      <c r="J93" s="580"/>
      <c r="K93" s="580"/>
      <c r="L93" s="580"/>
      <c r="M93" s="580"/>
      <c r="N93" s="580"/>
      <c r="O93" s="580"/>
      <c r="P93" s="578"/>
      <c r="Q93" s="324" t="s">
        <v>74</v>
      </c>
      <c r="R93" s="325" t="s">
        <v>75</v>
      </c>
      <c r="S93" s="325" t="s">
        <v>74</v>
      </c>
      <c r="T93" s="326" t="s">
        <v>75</v>
      </c>
      <c r="U93" s="327"/>
      <c r="V93" s="327"/>
      <c r="W93" s="328"/>
      <c r="X93" s="328"/>
      <c r="Y93" s="328"/>
      <c r="Z93" s="328"/>
      <c r="AA93" s="328"/>
      <c r="AB93" s="328"/>
      <c r="AC93" s="328"/>
      <c r="AD93" s="329"/>
      <c r="AE93" s="329"/>
      <c r="AF93" s="329"/>
      <c r="AG93" s="329"/>
      <c r="AH93" s="329"/>
      <c r="AI93" s="329"/>
      <c r="AJ93" s="329"/>
      <c r="AK93" s="330"/>
      <c r="AL93" s="330"/>
      <c r="AM93" s="330"/>
    </row>
    <row r="94" spans="1:39" s="54" customFormat="1" ht="30" customHeight="1" x14ac:dyDescent="0.4">
      <c r="A94" s="562" t="s">
        <v>76</v>
      </c>
      <c r="B94" s="563"/>
      <c r="C94" s="564">
        <v>21</v>
      </c>
      <c r="D94" s="565"/>
      <c r="E94" s="566" t="s">
        <v>91</v>
      </c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67"/>
      <c r="Q94" s="98">
        <v>6</v>
      </c>
      <c r="R94" s="331">
        <v>0</v>
      </c>
      <c r="S94" s="332">
        <f>Q94*C94</f>
        <v>126</v>
      </c>
      <c r="T94" s="333">
        <f>C94*R94</f>
        <v>0</v>
      </c>
      <c r="U94" s="18"/>
      <c r="V94" s="18"/>
      <c r="W94" s="18"/>
      <c r="X94" s="334"/>
      <c r="Y94" s="334"/>
      <c r="Z94" s="334"/>
      <c r="AA94" s="334"/>
      <c r="AB94" s="334"/>
      <c r="AC94" s="334"/>
      <c r="AD94" s="18"/>
      <c r="AE94" s="334"/>
      <c r="AF94" s="50"/>
      <c r="AG94" s="18"/>
      <c r="AH94" s="323"/>
      <c r="AI94" s="18"/>
      <c r="AJ94" s="335"/>
      <c r="AK94" s="336"/>
      <c r="AL94" s="18"/>
      <c r="AM94" s="18"/>
    </row>
    <row r="95" spans="1:39" s="54" customFormat="1" ht="30" customHeight="1" x14ac:dyDescent="0.4">
      <c r="A95" s="568" t="s">
        <v>77</v>
      </c>
      <c r="B95" s="569"/>
      <c r="C95" s="570">
        <v>2</v>
      </c>
      <c r="D95" s="571"/>
      <c r="E95" s="572" t="s">
        <v>126</v>
      </c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73"/>
      <c r="Q95" s="83">
        <v>6</v>
      </c>
      <c r="R95" s="337">
        <v>0</v>
      </c>
      <c r="S95" s="338">
        <f>Q95*C95</f>
        <v>12</v>
      </c>
      <c r="T95" s="339">
        <f>C95*R95</f>
        <v>0</v>
      </c>
      <c r="U95" s="18"/>
      <c r="V95" s="18"/>
      <c r="W95" s="18"/>
      <c r="X95" s="334"/>
      <c r="Y95" s="334"/>
      <c r="Z95" s="334"/>
      <c r="AA95" s="334"/>
      <c r="AB95" s="334"/>
      <c r="AC95" s="334"/>
      <c r="AD95" s="18"/>
      <c r="AE95" s="334"/>
      <c r="AF95" s="50"/>
      <c r="AG95" s="18"/>
      <c r="AH95" s="323"/>
      <c r="AI95" s="18"/>
      <c r="AJ95" s="335"/>
      <c r="AK95" s="336"/>
      <c r="AL95" s="18"/>
      <c r="AM95" s="18"/>
    </row>
    <row r="96" spans="1:39" s="54" customFormat="1" ht="30" customHeight="1" thickBot="1" x14ac:dyDescent="0.45">
      <c r="A96" s="549" t="s">
        <v>85</v>
      </c>
      <c r="B96" s="550"/>
      <c r="C96" s="551" t="s">
        <v>78</v>
      </c>
      <c r="D96" s="552"/>
      <c r="E96" s="553" t="s">
        <v>91</v>
      </c>
      <c r="F96" s="554"/>
      <c r="G96" s="554"/>
      <c r="H96" s="554"/>
      <c r="I96" s="554"/>
      <c r="J96" s="554"/>
      <c r="K96" s="554"/>
      <c r="L96" s="554"/>
      <c r="M96" s="554"/>
      <c r="N96" s="554"/>
      <c r="O96" s="554"/>
      <c r="P96" s="555"/>
      <c r="Q96" s="87">
        <v>6</v>
      </c>
      <c r="R96" s="99">
        <v>0</v>
      </c>
      <c r="S96" s="340">
        <f>Q96*2</f>
        <v>12</v>
      </c>
      <c r="T96" s="99">
        <v>0</v>
      </c>
      <c r="U96" s="18"/>
      <c r="V96" s="18"/>
      <c r="W96" s="18"/>
      <c r="X96" s="334"/>
      <c r="Y96" s="334"/>
      <c r="Z96" s="334"/>
      <c r="AA96" s="334"/>
      <c r="AB96" s="334"/>
      <c r="AC96" s="334"/>
      <c r="AD96" s="18"/>
      <c r="AE96" s="334"/>
      <c r="AF96" s="50"/>
      <c r="AG96" s="18"/>
      <c r="AH96" s="27"/>
      <c r="AI96" s="18"/>
      <c r="AJ96" s="27"/>
      <c r="AK96" s="336"/>
      <c r="AL96" s="18"/>
      <c r="AM96" s="18"/>
    </row>
    <row r="97" spans="1:61" s="54" customFormat="1" ht="30" customHeight="1" thickBot="1" x14ac:dyDescent="0.45">
      <c r="A97" s="556" t="s">
        <v>79</v>
      </c>
      <c r="B97" s="557"/>
      <c r="C97" s="558">
        <v>25</v>
      </c>
      <c r="D97" s="559"/>
      <c r="E97" s="18"/>
      <c r="F97" s="18"/>
      <c r="G97" s="18"/>
      <c r="H97" s="18"/>
      <c r="I97" s="18"/>
      <c r="J97" s="330"/>
      <c r="K97" s="18"/>
      <c r="L97" s="18"/>
      <c r="M97" s="18"/>
      <c r="N97" s="18"/>
      <c r="O97" s="18"/>
      <c r="P97" s="560" t="s">
        <v>79</v>
      </c>
      <c r="Q97" s="560"/>
      <c r="R97" s="561"/>
      <c r="S97" s="341">
        <f>SUM(S94:S96)</f>
        <v>150</v>
      </c>
      <c r="T97" s="342">
        <f>SUM(T94:T96)</f>
        <v>0</v>
      </c>
      <c r="U97" s="18"/>
      <c r="V97" s="18"/>
      <c r="W97" s="343"/>
      <c r="X97" s="343"/>
      <c r="Y97" s="50"/>
      <c r="Z97" s="50"/>
      <c r="AA97" s="50"/>
      <c r="AB97" s="50"/>
      <c r="AC97" s="18"/>
      <c r="AD97" s="344"/>
      <c r="AE97" s="344"/>
      <c r="AF97" s="344"/>
      <c r="AG97" s="18"/>
      <c r="AH97" s="335"/>
      <c r="AI97" s="18"/>
      <c r="AJ97" s="335"/>
      <c r="AK97" s="18"/>
      <c r="AL97" s="18"/>
      <c r="AM97" s="18"/>
    </row>
    <row r="98" spans="1:61" s="54" customFormat="1" ht="30" customHeight="1" x14ac:dyDescent="0.3">
      <c r="A98" s="345"/>
      <c r="B98" s="306"/>
      <c r="C98" s="346"/>
      <c r="D98" s="347"/>
      <c r="E98" s="348"/>
      <c r="F98" s="348"/>
      <c r="G98" s="349"/>
      <c r="H98" s="349"/>
      <c r="I98" s="349"/>
      <c r="J98" s="350"/>
      <c r="K98" s="351"/>
      <c r="L98" s="351"/>
      <c r="M98" s="351"/>
      <c r="N98" s="352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3"/>
      <c r="AK98" s="353"/>
      <c r="AL98" s="306"/>
      <c r="AM98" s="306"/>
    </row>
    <row r="99" spans="1:61" s="54" customFormat="1" ht="30" customHeight="1" x14ac:dyDescent="0.4">
      <c r="A99" s="548" t="s">
        <v>80</v>
      </c>
      <c r="B99" s="548"/>
      <c r="C99" s="548"/>
      <c r="D99" s="548"/>
      <c r="E99" s="548"/>
      <c r="F99" s="548"/>
      <c r="G99" s="548"/>
      <c r="H99" s="548"/>
      <c r="I99" s="548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1"/>
      <c r="AM99" s="50"/>
    </row>
    <row r="100" spans="1:61" s="54" customFormat="1" ht="30" customHeight="1" x14ac:dyDescent="0.25">
      <c r="A100" s="52"/>
      <c r="B100" s="300"/>
      <c r="C100" s="300"/>
      <c r="D100" s="300"/>
      <c r="E100" s="300"/>
      <c r="F100" s="300"/>
      <c r="G100" s="166"/>
      <c r="H100" s="166"/>
      <c r="I100" s="166"/>
      <c r="J100" s="166"/>
      <c r="K100" s="166"/>
      <c r="L100" s="166"/>
      <c r="M100" s="301"/>
      <c r="N100" s="301"/>
      <c r="O100" s="301"/>
      <c r="P100" s="301"/>
      <c r="Q100" s="301"/>
      <c r="R100" s="301"/>
      <c r="S100" s="301"/>
      <c r="T100" s="302"/>
      <c r="U100" s="302"/>
      <c r="V100" s="302"/>
      <c r="W100" s="302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4"/>
      <c r="AK100" s="304"/>
      <c r="AL100" s="304"/>
      <c r="AM100" s="304"/>
    </row>
    <row r="101" spans="1:61" s="54" customFormat="1" ht="21" customHeight="1" x14ac:dyDescent="0.25">
      <c r="A101" s="52"/>
      <c r="B101" s="300"/>
      <c r="C101" s="300"/>
      <c r="D101" s="300"/>
      <c r="E101" s="300"/>
      <c r="F101" s="300"/>
      <c r="G101" s="163"/>
      <c r="H101" s="163"/>
      <c r="I101" s="55"/>
      <c r="J101" s="92"/>
      <c r="K101" s="92"/>
      <c r="L101" s="93"/>
      <c r="M101" s="94"/>
      <c r="N101" s="94"/>
      <c r="O101" s="94"/>
      <c r="P101" s="94"/>
      <c r="Q101" s="94"/>
      <c r="R101" s="94"/>
      <c r="S101" s="94"/>
      <c r="T101" s="93"/>
      <c r="U101" s="93"/>
      <c r="V101" s="93"/>
      <c r="W101" s="93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95"/>
      <c r="AK101" s="95"/>
      <c r="AL101" s="95"/>
      <c r="AM101" s="95"/>
    </row>
    <row r="102" spans="1:61" s="54" customFormat="1" ht="24" customHeight="1" x14ac:dyDescent="0.4">
      <c r="A102" s="52"/>
      <c r="B102" s="669" t="s">
        <v>104</v>
      </c>
      <c r="C102" s="669"/>
      <c r="D102" s="26"/>
      <c r="E102" s="300"/>
      <c r="F102" s="300"/>
      <c r="G102" s="163"/>
      <c r="H102" s="163"/>
      <c r="I102" s="55"/>
      <c r="J102" s="92"/>
      <c r="K102" s="92"/>
      <c r="L102" s="93"/>
      <c r="M102" s="94"/>
      <c r="N102" s="94"/>
      <c r="O102" s="94"/>
      <c r="P102" s="94"/>
      <c r="Q102" s="94"/>
      <c r="R102" s="94"/>
      <c r="S102" s="94"/>
      <c r="T102" s="93"/>
      <c r="U102" s="93"/>
      <c r="V102" s="93"/>
      <c r="W102" s="93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95"/>
      <c r="AK102" s="95"/>
      <c r="AL102" s="95"/>
      <c r="AM102" s="95"/>
    </row>
    <row r="103" spans="1:61" s="54" customFormat="1" ht="24" customHeight="1" x14ac:dyDescent="0.4">
      <c r="A103" s="52"/>
      <c r="B103" s="674" t="s">
        <v>105</v>
      </c>
      <c r="C103" s="674"/>
      <c r="D103" s="26">
        <v>58.5</v>
      </c>
      <c r="E103" s="300"/>
      <c r="F103" s="300"/>
      <c r="G103" s="163"/>
      <c r="H103" s="163"/>
      <c r="I103" s="55"/>
      <c r="J103" s="92"/>
      <c r="K103" s="92"/>
      <c r="L103" s="93"/>
      <c r="M103" s="94"/>
      <c r="N103" s="94"/>
      <c r="O103" s="94"/>
      <c r="P103" s="94"/>
      <c r="Q103" s="94"/>
      <c r="R103" s="94"/>
      <c r="S103" s="94"/>
      <c r="T103" s="93"/>
      <c r="U103" s="93"/>
      <c r="V103" s="93"/>
      <c r="W103" s="93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95"/>
      <c r="AK103" s="95"/>
      <c r="AL103" s="95"/>
      <c r="AM103" s="95"/>
    </row>
    <row r="104" spans="1:61" s="18" customFormat="1" ht="33" customHeight="1" x14ac:dyDescent="0.4">
      <c r="A104" s="57"/>
      <c r="B104" s="674" t="s">
        <v>106</v>
      </c>
      <c r="C104" s="674"/>
      <c r="D104" s="26">
        <v>21</v>
      </c>
      <c r="E104" s="354"/>
      <c r="F104" s="354"/>
      <c r="G104" s="58"/>
      <c r="H104" s="58"/>
      <c r="I104" s="58"/>
      <c r="J104" s="381" t="s">
        <v>167</v>
      </c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  <c r="AM104" s="381"/>
    </row>
    <row r="105" spans="1:61" s="59" customFormat="1" ht="24" customHeight="1" x14ac:dyDescent="0.4">
      <c r="B105" s="669" t="s">
        <v>107</v>
      </c>
      <c r="C105" s="669"/>
      <c r="D105" s="143">
        <f>SUM(D103:D104)</f>
        <v>79.5</v>
      </c>
      <c r="E105" s="355"/>
      <c r="F105" s="355"/>
      <c r="G105" s="60"/>
      <c r="H105" s="61"/>
      <c r="I105" s="62"/>
      <c r="J105" s="61"/>
      <c r="K105" s="356"/>
      <c r="L105" s="356"/>
      <c r="M105" s="356"/>
      <c r="N105" s="356"/>
      <c r="O105" s="356"/>
      <c r="P105" s="58"/>
      <c r="Q105" s="58"/>
      <c r="R105" s="357"/>
      <c r="S105" s="357"/>
      <c r="T105" s="58"/>
      <c r="U105" s="58"/>
      <c r="V105" s="58"/>
      <c r="W105" s="358"/>
      <c r="X105" s="359"/>
      <c r="Y105" s="358"/>
      <c r="Z105" s="359"/>
      <c r="AA105" s="358"/>
      <c r="AB105" s="359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61" s="59" customFormat="1" ht="48.75" customHeight="1" x14ac:dyDescent="0.4">
      <c r="B106" s="360"/>
      <c r="C106" s="360"/>
      <c r="D106" s="306"/>
      <c r="E106" s="60"/>
      <c r="F106" s="60"/>
      <c r="G106" s="60"/>
      <c r="H106" s="61"/>
      <c r="I106" s="62"/>
      <c r="J106" s="61"/>
      <c r="K106" s="356"/>
      <c r="L106" s="356"/>
      <c r="M106" s="356"/>
      <c r="N106" s="356"/>
      <c r="O106" s="356"/>
      <c r="P106" s="58"/>
      <c r="Q106" s="58"/>
      <c r="R106" s="357"/>
      <c r="S106" s="357"/>
      <c r="T106" s="58"/>
      <c r="U106" s="58"/>
      <c r="V106" s="58"/>
      <c r="W106" s="358"/>
      <c r="X106" s="359"/>
      <c r="Y106" s="358"/>
      <c r="Z106" s="359"/>
      <c r="AA106" s="358"/>
      <c r="AB106" s="359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61" s="100" customFormat="1" ht="28.2" x14ac:dyDescent="0.25">
      <c r="B107" s="685" t="s">
        <v>100</v>
      </c>
      <c r="C107" s="685"/>
      <c r="D107" s="685"/>
      <c r="E107" s="101"/>
      <c r="F107" s="102"/>
      <c r="G107" s="100" t="s">
        <v>110</v>
      </c>
      <c r="H107" s="103"/>
      <c r="I107" s="162"/>
      <c r="K107" s="162"/>
      <c r="L107" s="104"/>
      <c r="M107" s="104"/>
      <c r="O107" s="104"/>
      <c r="P107" s="104"/>
      <c r="Q107" s="104" t="s">
        <v>57</v>
      </c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62"/>
      <c r="AD107" s="105"/>
      <c r="AE107" s="106"/>
      <c r="AF107" s="101"/>
      <c r="AG107" s="105"/>
      <c r="AJ107" s="107" t="s">
        <v>98</v>
      </c>
    </row>
    <row r="108" spans="1:61" s="2" customFormat="1" ht="15.6" x14ac:dyDescent="0.3">
      <c r="A108" s="63"/>
      <c r="B108" s="63"/>
      <c r="C108" s="64"/>
      <c r="D108" s="65"/>
      <c r="E108" s="66"/>
      <c r="F108" s="67"/>
      <c r="G108" s="68"/>
      <c r="I108" s="69"/>
      <c r="J108" s="70"/>
      <c r="K108" s="71"/>
      <c r="L108" s="71"/>
      <c r="M108" s="71"/>
      <c r="N108" s="71"/>
      <c r="Q108" s="72"/>
      <c r="R108" s="73"/>
      <c r="S108" s="73"/>
      <c r="T108" s="73"/>
      <c r="U108" s="73"/>
      <c r="V108" s="73"/>
      <c r="W108" s="73"/>
      <c r="X108" s="73"/>
      <c r="Y108" s="73"/>
      <c r="AA108" s="68"/>
      <c r="AC108" s="69"/>
      <c r="AE108" s="70"/>
      <c r="AF108" s="71"/>
      <c r="AG108" s="71"/>
      <c r="AH108" s="71"/>
    </row>
    <row r="109" spans="1:61" s="54" customFormat="1" ht="24.6" customHeight="1" x14ac:dyDescent="0.3">
      <c r="A109" s="74"/>
      <c r="B109" s="2"/>
      <c r="C109" s="75"/>
      <c r="D109" s="76"/>
      <c r="E109" s="77"/>
      <c r="F109" s="78"/>
      <c r="G109" s="78"/>
      <c r="H109" s="78"/>
      <c r="I109" s="67"/>
      <c r="J109" s="67"/>
      <c r="K109" s="67"/>
      <c r="L109" s="67"/>
      <c r="M109" s="69"/>
      <c r="N109" s="71"/>
      <c r="O109" s="2"/>
      <c r="P109" s="79"/>
      <c r="Q109" s="79"/>
      <c r="R109" s="79"/>
      <c r="S109" s="79"/>
      <c r="T109" s="79"/>
      <c r="U109" s="79"/>
      <c r="V109" s="79"/>
      <c r="W109" s="76"/>
      <c r="X109" s="76"/>
      <c r="Y109" s="76"/>
      <c r="Z109" s="2"/>
      <c r="AA109" s="76"/>
      <c r="AB109" s="76"/>
      <c r="AC109" s="80"/>
      <c r="AD109" s="80"/>
      <c r="AE109" s="81"/>
      <c r="AF109" s="80"/>
      <c r="AG109" s="80"/>
      <c r="AH109" s="82"/>
      <c r="AI109" s="2"/>
      <c r="AJ109" s="2"/>
      <c r="AK109" s="2"/>
      <c r="AL109" s="2"/>
      <c r="AM109" s="2"/>
    </row>
    <row r="112" spans="1:61" s="361" customFormat="1" ht="27.6" customHeight="1" x14ac:dyDescent="0.4">
      <c r="M112" s="362"/>
      <c r="N112" s="362"/>
      <c r="O112" s="363"/>
      <c r="P112" s="363"/>
      <c r="AB112" s="364"/>
      <c r="AC112" s="364"/>
      <c r="AD112" s="364"/>
      <c r="AE112" s="364"/>
      <c r="BI112" s="365"/>
    </row>
    <row r="113" spans="13:61" s="361" customFormat="1" ht="22.8" x14ac:dyDescent="0.4">
      <c r="M113" s="362"/>
      <c r="N113" s="362"/>
      <c r="O113" s="363"/>
      <c r="P113" s="363"/>
      <c r="AB113" s="364"/>
      <c r="AC113" s="364"/>
      <c r="AD113" s="364"/>
      <c r="AE113" s="364"/>
      <c r="BI113" s="365"/>
    </row>
  </sheetData>
  <mergeCells count="230">
    <mergeCell ref="B45:D45"/>
    <mergeCell ref="B24:D24"/>
    <mergeCell ref="E24:L24"/>
    <mergeCell ref="B35:D35"/>
    <mergeCell ref="A50:AM50"/>
    <mergeCell ref="B64:D64"/>
    <mergeCell ref="B66:D66"/>
    <mergeCell ref="B68:D68"/>
    <mergeCell ref="A28:L28"/>
    <mergeCell ref="A37:L37"/>
    <mergeCell ref="B29:AM29"/>
    <mergeCell ref="B53:D53"/>
    <mergeCell ref="E53:L53"/>
    <mergeCell ref="B54:D54"/>
    <mergeCell ref="E54:L54"/>
    <mergeCell ref="B51:D51"/>
    <mergeCell ref="E51:L51"/>
    <mergeCell ref="B34:D34"/>
    <mergeCell ref="B25:D25"/>
    <mergeCell ref="E25:L25"/>
    <mergeCell ref="B26:D26"/>
    <mergeCell ref="E26:L26"/>
    <mergeCell ref="E42:I42"/>
    <mergeCell ref="A47:K47"/>
    <mergeCell ref="B70:D70"/>
    <mergeCell ref="E62:I62"/>
    <mergeCell ref="E64:I64"/>
    <mergeCell ref="E66:I66"/>
    <mergeCell ref="E68:I68"/>
    <mergeCell ref="E70:I70"/>
    <mergeCell ref="A7:C7"/>
    <mergeCell ref="F7:W7"/>
    <mergeCell ref="AD7:AM7"/>
    <mergeCell ref="L8:W8"/>
    <mergeCell ref="AD8:AM8"/>
    <mergeCell ref="L9:W9"/>
    <mergeCell ref="AD9:AM9"/>
    <mergeCell ref="A12:A18"/>
    <mergeCell ref="B12:D18"/>
    <mergeCell ref="E12:L18"/>
    <mergeCell ref="M12:N14"/>
    <mergeCell ref="O12:V14"/>
    <mergeCell ref="W12:W18"/>
    <mergeCell ref="X12:AE14"/>
    <mergeCell ref="AF12:AM12"/>
    <mergeCell ref="AF13:AM13"/>
    <mergeCell ref="AF14:AM14"/>
    <mergeCell ref="M15:M18"/>
    <mergeCell ref="AF16:AI16"/>
    <mergeCell ref="AJ16:AM16"/>
    <mergeCell ref="AF17:AF18"/>
    <mergeCell ref="AG17:AI17"/>
    <mergeCell ref="Z15:Z18"/>
    <mergeCell ref="AA15:AA18"/>
    <mergeCell ref="AB15:AB18"/>
    <mergeCell ref="AC15:AC18"/>
    <mergeCell ref="A1:AM1"/>
    <mergeCell ref="A3:AM3"/>
    <mergeCell ref="A4:AM4"/>
    <mergeCell ref="B5:C5"/>
    <mergeCell ref="H5:Y5"/>
    <mergeCell ref="L6:W6"/>
    <mergeCell ref="B10:D10"/>
    <mergeCell ref="F10:I10"/>
    <mergeCell ref="L10:W10"/>
    <mergeCell ref="AD10:AM10"/>
    <mergeCell ref="E35:I35"/>
    <mergeCell ref="B22:D22"/>
    <mergeCell ref="E22:L22"/>
    <mergeCell ref="B27:D27"/>
    <mergeCell ref="E27:L27"/>
    <mergeCell ref="AJ17:AJ18"/>
    <mergeCell ref="AD15:AD18"/>
    <mergeCell ref="AE15:AE18"/>
    <mergeCell ref="AK17:AM17"/>
    <mergeCell ref="B19:D19"/>
    <mergeCell ref="E19:L19"/>
    <mergeCell ref="A20:AM20"/>
    <mergeCell ref="A21:AM21"/>
    <mergeCell ref="N15:N18"/>
    <mergeCell ref="O15:O18"/>
    <mergeCell ref="P15:V15"/>
    <mergeCell ref="X15:X18"/>
    <mergeCell ref="Y15:Y18"/>
    <mergeCell ref="AF15:AI15"/>
    <mergeCell ref="AJ15:AM15"/>
    <mergeCell ref="P16:Q17"/>
    <mergeCell ref="R16:S17"/>
    <mergeCell ref="T16:U17"/>
    <mergeCell ref="V16:V18"/>
    <mergeCell ref="B60:D61"/>
    <mergeCell ref="E60:I61"/>
    <mergeCell ref="A58:AM58"/>
    <mergeCell ref="B23:D23"/>
    <mergeCell ref="E23:L23"/>
    <mergeCell ref="E43:I43"/>
    <mergeCell ref="J39:L39"/>
    <mergeCell ref="A46:L46"/>
    <mergeCell ref="B43:D43"/>
    <mergeCell ref="B41:D41"/>
    <mergeCell ref="E41:I41"/>
    <mergeCell ref="B32:D32"/>
    <mergeCell ref="B33:D33"/>
    <mergeCell ref="B36:L36"/>
    <mergeCell ref="B42:D42"/>
    <mergeCell ref="A38:AM38"/>
    <mergeCell ref="A39:A40"/>
    <mergeCell ref="B39:D40"/>
    <mergeCell ref="E39:I40"/>
    <mergeCell ref="A30:A31"/>
    <mergeCell ref="B30:D31"/>
    <mergeCell ref="E30:I31"/>
    <mergeCell ref="J30:L30"/>
    <mergeCell ref="E34:I34"/>
    <mergeCell ref="M75:W75"/>
    <mergeCell ref="AF75:AI75"/>
    <mergeCell ref="AJ75:AM75"/>
    <mergeCell ref="B76:D76"/>
    <mergeCell ref="M76:W76"/>
    <mergeCell ref="AF76:AI76"/>
    <mergeCell ref="AJ76:AM76"/>
    <mergeCell ref="B71:D71"/>
    <mergeCell ref="A72:L72"/>
    <mergeCell ref="A73:L73"/>
    <mergeCell ref="A74:L74"/>
    <mergeCell ref="A75:A82"/>
    <mergeCell ref="C75:D75"/>
    <mergeCell ref="G75:L82"/>
    <mergeCell ref="C77:D77"/>
    <mergeCell ref="B81:D81"/>
    <mergeCell ref="M79:W79"/>
    <mergeCell ref="AF79:AI79"/>
    <mergeCell ref="AJ79:AM79"/>
    <mergeCell ref="B80:D80"/>
    <mergeCell ref="M80:W80"/>
    <mergeCell ref="AF80:AI80"/>
    <mergeCell ref="AJ80:AM80"/>
    <mergeCell ref="M77:W77"/>
    <mergeCell ref="AJ78:AM78"/>
    <mergeCell ref="B102:C102"/>
    <mergeCell ref="B103:C103"/>
    <mergeCell ref="B104:C104"/>
    <mergeCell ref="B105:C105"/>
    <mergeCell ref="A91:O91"/>
    <mergeCell ref="Q92:R92"/>
    <mergeCell ref="S92:T92"/>
    <mergeCell ref="J104:AM104"/>
    <mergeCell ref="A99:I99"/>
    <mergeCell ref="J99:AL99"/>
    <mergeCell ref="AE89:AJ89"/>
    <mergeCell ref="C96:D96"/>
    <mergeCell ref="E96:P96"/>
    <mergeCell ref="A97:B97"/>
    <mergeCell ref="C97:D97"/>
    <mergeCell ref="P97:R97"/>
    <mergeCell ref="B89:C89"/>
    <mergeCell ref="D89:F89"/>
    <mergeCell ref="G89:I89"/>
    <mergeCell ref="A60:A61"/>
    <mergeCell ref="B107:D107"/>
    <mergeCell ref="M81:W81"/>
    <mergeCell ref="AF81:AI81"/>
    <mergeCell ref="AJ81:AM81"/>
    <mergeCell ref="B82:F82"/>
    <mergeCell ref="M82:W82"/>
    <mergeCell ref="AF82:AI82"/>
    <mergeCell ref="AJ82:AM82"/>
    <mergeCell ref="AE87:AJ87"/>
    <mergeCell ref="B88:C88"/>
    <mergeCell ref="D88:F88"/>
    <mergeCell ref="G88:I88"/>
    <mergeCell ref="J88:K88"/>
    <mergeCell ref="N88:AD88"/>
    <mergeCell ref="AE88:AJ88"/>
    <mergeCell ref="G87:I87"/>
    <mergeCell ref="J87:K87"/>
    <mergeCell ref="N87:AD87"/>
    <mergeCell ref="A94:B94"/>
    <mergeCell ref="C94:D94"/>
    <mergeCell ref="AJ77:AM77"/>
    <mergeCell ref="M78:W78"/>
    <mergeCell ref="AF78:AI78"/>
    <mergeCell ref="AF77:AI77"/>
    <mergeCell ref="B44:D44"/>
    <mergeCell ref="E45:I45"/>
    <mergeCell ref="J45:K45"/>
    <mergeCell ref="E32:I32"/>
    <mergeCell ref="E33:I33"/>
    <mergeCell ref="E67:I67"/>
    <mergeCell ref="E65:I65"/>
    <mergeCell ref="J65:K65"/>
    <mergeCell ref="E69:I69"/>
    <mergeCell ref="A59:AM59"/>
    <mergeCell ref="B63:D63"/>
    <mergeCell ref="J60:L60"/>
    <mergeCell ref="J61:K61"/>
    <mergeCell ref="E63:I63"/>
    <mergeCell ref="J63:K63"/>
    <mergeCell ref="B65:D65"/>
    <mergeCell ref="J69:K69"/>
    <mergeCell ref="B52:D52"/>
    <mergeCell ref="E52:L52"/>
    <mergeCell ref="B69:D69"/>
    <mergeCell ref="B67:D67"/>
    <mergeCell ref="B62:D62"/>
    <mergeCell ref="A49:AM49"/>
    <mergeCell ref="E44:I44"/>
    <mergeCell ref="B56:D56"/>
    <mergeCell ref="E56:L56"/>
    <mergeCell ref="A57:L57"/>
    <mergeCell ref="B55:D55"/>
    <mergeCell ref="E55:L55"/>
    <mergeCell ref="A96:B96"/>
    <mergeCell ref="E94:P94"/>
    <mergeCell ref="A92:B93"/>
    <mergeCell ref="C92:D93"/>
    <mergeCell ref="E92:P93"/>
    <mergeCell ref="J89:K89"/>
    <mergeCell ref="N89:AD89"/>
    <mergeCell ref="B84:K84"/>
    <mergeCell ref="N84:AL84"/>
    <mergeCell ref="A86:K86"/>
    <mergeCell ref="M86:AJ86"/>
    <mergeCell ref="B87:C87"/>
    <mergeCell ref="D87:F87"/>
    <mergeCell ref="A95:B95"/>
    <mergeCell ref="C95:D95"/>
    <mergeCell ref="E95:P95"/>
    <mergeCell ref="E71:I71"/>
    <mergeCell ref="J71:K71"/>
  </mergeCells>
  <pageMargins left="0.70866141732283472" right="0.70866141732283472" top="0.74803149606299213" bottom="0.74803149606299213" header="0.31496062992125984" footer="0.31496062992125984"/>
  <pageSetup paperSize="9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ІРНП 3курс 2021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2021-04-27T11:29:12Z</cp:lastPrinted>
  <dcterms:created xsi:type="dcterms:W3CDTF">2014-01-13T08:19:54Z</dcterms:created>
  <dcterms:modified xsi:type="dcterms:W3CDTF">2021-08-23T15:05:22Z</dcterms:modified>
</cp:coreProperties>
</file>