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НП 2021 каф. КМ (ІТМ), ММІ - СА\РНП\"/>
    </mc:Choice>
  </mc:AlternateContent>
  <bookViews>
    <workbookView xWindow="0" yWindow="0" windowWidth="23040" windowHeight="9384" tabRatio="591"/>
  </bookViews>
  <sheets>
    <sheet name="ІРНП 2 курс 2021" sheetId="28" r:id="rId1"/>
  </sheets>
  <definedNames>
    <definedName name="_xlnm.Print_Area" localSheetId="0">'ІРНП 2 курс 2021'!$A$1:$AM$81</definedName>
  </definedNames>
  <calcPr calcId="152511"/>
</workbook>
</file>

<file path=xl/calcChain.xml><?xml version="1.0" encoding="utf-8"?>
<calcChain xmlns="http://schemas.openxmlformats.org/spreadsheetml/2006/main">
  <c r="AG44" i="28" l="1"/>
  <c r="AF44" i="28"/>
  <c r="N65" i="28" l="1"/>
  <c r="W44" i="28"/>
  <c r="W45" i="28" s="1"/>
  <c r="N36" i="28" l="1"/>
  <c r="M44" i="28" l="1"/>
  <c r="N63" i="28" l="1"/>
  <c r="N61" i="28"/>
  <c r="N55" i="28"/>
  <c r="N53" i="28"/>
  <c r="N51" i="28"/>
  <c r="O44" i="28" l="1"/>
  <c r="N41" i="28"/>
  <c r="O42" i="28"/>
  <c r="N42" i="28"/>
  <c r="W42" i="28" l="1"/>
  <c r="AA70" i="28" l="1"/>
  <c r="AP65" i="28"/>
  <c r="N24" i="28"/>
  <c r="N23" i="28"/>
  <c r="P44" i="28"/>
  <c r="Q44" i="28"/>
  <c r="R44" i="28"/>
  <c r="S44" i="28"/>
  <c r="T44" i="28"/>
  <c r="U44" i="28"/>
  <c r="V44" i="28"/>
  <c r="Y45" i="28"/>
  <c r="AD44" i="28"/>
  <c r="AE44" i="28"/>
  <c r="AH44" i="28"/>
  <c r="AI44" i="28"/>
  <c r="AK44" i="28"/>
  <c r="AL44" i="28"/>
  <c r="AM44" i="28"/>
  <c r="O64" i="28"/>
  <c r="O65" i="28" s="1"/>
  <c r="P64" i="28"/>
  <c r="P65" i="28" s="1"/>
  <c r="Q64" i="28"/>
  <c r="Q65" i="28" s="1"/>
  <c r="R64" i="28"/>
  <c r="R65" i="28" s="1"/>
  <c r="S64" i="28"/>
  <c r="S65" i="28" s="1"/>
  <c r="T64" i="28"/>
  <c r="T65" i="28" s="1"/>
  <c r="U64" i="28"/>
  <c r="U65" i="28" s="1"/>
  <c r="V64" i="28"/>
  <c r="V65" i="28" s="1"/>
  <c r="W65" i="28"/>
  <c r="X64" i="28"/>
  <c r="X65" i="28" s="1"/>
  <c r="Y64" i="28"/>
  <c r="Y65" i="28" s="1"/>
  <c r="Z64" i="28"/>
  <c r="Z65" i="28" s="1"/>
  <c r="AA64" i="28"/>
  <c r="AA65" i="28" s="1"/>
  <c r="AB64" i="28"/>
  <c r="AB65" i="28" s="1"/>
  <c r="AC64" i="28"/>
  <c r="AC65" i="28" s="1"/>
  <c r="AD64" i="28"/>
  <c r="AD65" i="28" s="1"/>
  <c r="AE64" i="28"/>
  <c r="AE65" i="28" s="1"/>
  <c r="AF64" i="28"/>
  <c r="AF65" i="28" s="1"/>
  <c r="AG64" i="28"/>
  <c r="AG65" i="28" s="1"/>
  <c r="AH64" i="28"/>
  <c r="AH65" i="28" s="1"/>
  <c r="AI64" i="28"/>
  <c r="AI65" i="28" s="1"/>
  <c r="AJ64" i="28"/>
  <c r="AJ65" i="28" s="1"/>
  <c r="AK64" i="28"/>
  <c r="AK65" i="28" s="1"/>
  <c r="AL64" i="28"/>
  <c r="AL65" i="28" s="1"/>
  <c r="AM64" i="28"/>
  <c r="AM65" i="28" s="1"/>
  <c r="O56" i="28"/>
  <c r="P56" i="28"/>
  <c r="Q56" i="28"/>
  <c r="R56" i="28"/>
  <c r="S56" i="28"/>
  <c r="T56" i="28"/>
  <c r="U56" i="28"/>
  <c r="V56" i="28"/>
  <c r="X56" i="28"/>
  <c r="Z56" i="28"/>
  <c r="AA56" i="28"/>
  <c r="AB56" i="28"/>
  <c r="AC56" i="28"/>
  <c r="AD56" i="28"/>
  <c r="AE56" i="28"/>
  <c r="AF56" i="28"/>
  <c r="AG56" i="28"/>
  <c r="AH56" i="28"/>
  <c r="AI56" i="28"/>
  <c r="AJ56" i="28"/>
  <c r="AK56" i="28"/>
  <c r="AL56" i="28"/>
  <c r="AM56" i="28"/>
  <c r="M56" i="28"/>
  <c r="Y66" i="28" l="1"/>
  <c r="AJ40" i="28" l="1"/>
  <c r="N40" i="28"/>
  <c r="AJ39" i="28"/>
  <c r="AF39" i="28"/>
  <c r="O39" i="28"/>
  <c r="N39" i="28"/>
  <c r="AJ38" i="28"/>
  <c r="O38" i="28"/>
  <c r="N38" i="28"/>
  <c r="W38" i="28" s="1"/>
  <c r="AF37" i="28"/>
  <c r="N37" i="28"/>
  <c r="W37" i="28" s="1"/>
  <c r="AF36" i="28"/>
  <c r="O36" i="28"/>
  <c r="AJ35" i="28"/>
  <c r="AF35" i="28"/>
  <c r="O35" i="28"/>
  <c r="N35" i="28"/>
  <c r="AF34" i="28"/>
  <c r="O34" i="28"/>
  <c r="N34" i="28"/>
  <c r="W34" i="28" s="1"/>
  <c r="AJ33" i="28"/>
  <c r="AF33" i="28"/>
  <c r="O33" i="28"/>
  <c r="N33" i="28"/>
  <c r="N32" i="28"/>
  <c r="AJ31" i="28"/>
  <c r="O31" i="28"/>
  <c r="N31" i="28"/>
  <c r="AF30" i="28"/>
  <c r="O30" i="28"/>
  <c r="N30" i="28"/>
  <c r="AF29" i="28"/>
  <c r="O29" i="28"/>
  <c r="N29" i="28"/>
  <c r="P27" i="28"/>
  <c r="Q27" i="28"/>
  <c r="R27" i="28"/>
  <c r="S27" i="28"/>
  <c r="T27" i="28"/>
  <c r="U27" i="28"/>
  <c r="V27" i="28"/>
  <c r="X27" i="28"/>
  <c r="Z27" i="28"/>
  <c r="AA27" i="28"/>
  <c r="AB27" i="28"/>
  <c r="AC27" i="28"/>
  <c r="AD27" i="28"/>
  <c r="AE27" i="28"/>
  <c r="AG27" i="28"/>
  <c r="AH27" i="28"/>
  <c r="AI27" i="28"/>
  <c r="AK27" i="28"/>
  <c r="AL27" i="28"/>
  <c r="AM27" i="28"/>
  <c r="M27" i="28"/>
  <c r="M45" i="28" s="1"/>
  <c r="M66" i="28" s="1"/>
  <c r="AJ26" i="28"/>
  <c r="AJ25" i="28"/>
  <c r="AF26" i="28"/>
  <c r="AF25" i="28"/>
  <c r="O26" i="28"/>
  <c r="N26" i="28"/>
  <c r="AI45" i="28" l="1"/>
  <c r="AI66" i="28" s="1"/>
  <c r="AB45" i="28"/>
  <c r="AB66" i="28" s="1"/>
  <c r="T45" i="28"/>
  <c r="T66" i="28" s="1"/>
  <c r="AA45" i="28"/>
  <c r="AA66" i="28" s="1"/>
  <c r="AG45" i="28"/>
  <c r="AG66" i="28" s="1"/>
  <c r="Z45" i="28"/>
  <c r="Z66" i="28" s="1"/>
  <c r="R45" i="28"/>
  <c r="R66" i="28" s="1"/>
  <c r="W36" i="28"/>
  <c r="N44" i="28"/>
  <c r="AM45" i="28"/>
  <c r="AM66" i="28" s="1"/>
  <c r="AE45" i="28"/>
  <c r="AE66" i="28" s="1"/>
  <c r="X45" i="28"/>
  <c r="X66" i="28" s="1"/>
  <c r="Q45" i="28"/>
  <c r="Q66" i="28" s="1"/>
  <c r="AH45" i="28"/>
  <c r="AH66" i="28" s="1"/>
  <c r="AL45" i="28"/>
  <c r="AL66" i="28" s="1"/>
  <c r="AD45" i="28"/>
  <c r="AD66" i="28" s="1"/>
  <c r="V45" i="28"/>
  <c r="V66" i="28" s="1"/>
  <c r="P45" i="28"/>
  <c r="P66" i="28" s="1"/>
  <c r="S45" i="28"/>
  <c r="S66" i="28" s="1"/>
  <c r="AK45" i="28"/>
  <c r="AK66" i="28" s="1"/>
  <c r="AC45" i="28"/>
  <c r="AC66" i="28" s="1"/>
  <c r="U45" i="28"/>
  <c r="U66" i="28" s="1"/>
  <c r="AJ44" i="28"/>
  <c r="W33" i="28"/>
  <c r="W30" i="28"/>
  <c r="AF27" i="28"/>
  <c r="W35" i="28"/>
  <c r="W39" i="28"/>
  <c r="W29" i="28"/>
  <c r="AJ27" i="28"/>
  <c r="W31" i="28"/>
  <c r="W26" i="28"/>
  <c r="AJ45" i="28" l="1"/>
  <c r="AJ66" i="28" s="1"/>
  <c r="AF45" i="28"/>
  <c r="AF66" i="28" s="1"/>
  <c r="D79" i="28" l="1"/>
  <c r="AB71" i="28"/>
  <c r="Z69" i="28"/>
  <c r="Y68" i="28"/>
  <c r="X67" i="28"/>
  <c r="O25" i="28"/>
  <c r="O27" i="28" s="1"/>
  <c r="N25" i="28"/>
  <c r="N27" i="28" s="1"/>
  <c r="O22" i="28"/>
  <c r="N22" i="28"/>
  <c r="O45" i="28" l="1"/>
  <c r="O66" i="28" s="1"/>
  <c r="N45" i="28"/>
  <c r="N66" i="28" s="1"/>
  <c r="W25" i="28"/>
  <c r="W66" i="28" l="1"/>
</calcChain>
</file>

<file path=xl/sharedStrings.xml><?xml version="1.0" encoding="utf-8"?>
<sst xmlns="http://schemas.openxmlformats.org/spreadsheetml/2006/main" count="182" uniqueCount="145">
  <si>
    <t>-</t>
  </si>
  <si>
    <t>Форма навчання</t>
  </si>
  <si>
    <t>Кваліфікація</t>
  </si>
  <si>
    <t>Випускова кафедра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</si>
  <si>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</si>
  <si>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</si>
  <si>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</si>
  <si>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</si>
  <si>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</si>
  <si>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</si>
  <si>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</si>
  <si>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</si>
  <si>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</si>
  <si>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</si>
  <si>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</si>
  <si>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</si>
  <si>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</si>
  <si>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</si>
  <si>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</si>
  <si>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</si>
  <si>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</si>
  <si>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</si>
  <si>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</si>
  <si>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</si>
  <si>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</si>
  <si>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</si>
  <si>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</si>
  <si>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</si>
  <si>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</si>
  <si>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Індивідуальні заняття</t>
  </si>
  <si>
    <t xml:space="preserve">Лабораторні </t>
  </si>
  <si>
    <t>Фізичного виховання</t>
  </si>
  <si>
    <t>Англійської мови технічного спрямування №2</t>
  </si>
  <si>
    <t>Охорони праці, промислової та цивільної безпеки</t>
  </si>
  <si>
    <t>ЗАТВЕРДЖУЮ</t>
  </si>
  <si>
    <t>Спеціальність</t>
  </si>
  <si>
    <t>ім. Ігоря Сікорського</t>
  </si>
  <si>
    <t>Інститут</t>
  </si>
  <si>
    <t>механіко-машинобудівний</t>
  </si>
  <si>
    <t>Освітній ступінь</t>
  </si>
  <si>
    <t>Бакалавр</t>
  </si>
  <si>
    <t>2145.2-молодший інженер-механік</t>
  </si>
  <si>
    <t>№ зп</t>
  </si>
  <si>
    <t>Назва кафедри</t>
  </si>
  <si>
    <r>
      <t>Кількість годин</t>
    </r>
    <r>
      <rPr>
        <sz val="18"/>
        <rFont val="Arial"/>
        <family val="2"/>
      </rPr>
      <t xml:space="preserve"> аудиторних занять
на тиждень за семестрами</t>
    </r>
  </si>
  <si>
    <t>РГР, РР, ГР</t>
  </si>
  <si>
    <t>Практичні комп.практ.</t>
  </si>
  <si>
    <r>
      <t xml:space="preserve">Лаборатор. </t>
    </r>
    <r>
      <rPr>
        <sz val="16"/>
        <rFont val="Arial Narrow"/>
        <family val="2"/>
        <charset val="204"/>
      </rPr>
      <t/>
    </r>
  </si>
  <si>
    <t xml:space="preserve">За НП </t>
  </si>
  <si>
    <t>З урахуван. інд. занять</t>
  </si>
  <si>
    <t>Прикладної гідроаеромеханіки і механотроніки</t>
  </si>
  <si>
    <t>Філософії</t>
  </si>
  <si>
    <t>Модульних (темат.), контр. робіт</t>
  </si>
  <si>
    <t>Директор механіко-машинобудівного інституту</t>
  </si>
  <si>
    <t>Б</t>
  </si>
  <si>
    <t>К</t>
  </si>
  <si>
    <t>131 - Прикладна механіка</t>
  </si>
  <si>
    <t>Строк навчання</t>
  </si>
  <si>
    <t>ІІ курс</t>
  </si>
  <si>
    <t>3 семестр</t>
  </si>
  <si>
    <t>4 семестр</t>
  </si>
  <si>
    <t>Теоретична механіка - 2. Кінематика</t>
  </si>
  <si>
    <t>Динаміки і мiцностi машин та опору матерiалiв</t>
  </si>
  <si>
    <t>Теоретична механіка - 3. Динаміка</t>
  </si>
  <si>
    <t>Механіка матеріалів і конструкцій - 1. Просте навантаження</t>
  </si>
  <si>
    <t>Психології і педагогіки</t>
  </si>
  <si>
    <t>Англійської мови технічного спрямування № 2</t>
  </si>
  <si>
    <t>ЗАГАЛЬНА КІЛЬКІСТЬ:</t>
  </si>
  <si>
    <t>Проректор з навчальної роботи КПІ</t>
  </si>
  <si>
    <r>
      <rPr>
        <sz val="18"/>
        <rFont val="Arial"/>
        <family val="2"/>
        <charset val="204"/>
      </rPr>
      <t>________</t>
    </r>
    <r>
      <rPr>
        <b/>
        <sz val="18"/>
        <rFont val="Arial"/>
        <family val="2"/>
        <charset val="204"/>
      </rPr>
      <t xml:space="preserve"> Анатолій МЕЛЬНИЧЕНКО</t>
    </r>
  </si>
  <si>
    <t>Конструювання машин</t>
  </si>
  <si>
    <t>очна (денна)</t>
  </si>
  <si>
    <t>Освітні компоненти
(навчальні дисципліни, курсові проекти (роботи), практики, кваліфікаційна робота)</t>
  </si>
  <si>
    <t>Обсяг дисци-пліни</t>
  </si>
  <si>
    <t>Разом нормативних ОК циклу загальної підготовки:</t>
  </si>
  <si>
    <t>Разом нормативних ОК циклу професійнної підготовки:</t>
  </si>
  <si>
    <t>ВСЬОГО НОРМАТИВНИХ:</t>
  </si>
  <si>
    <t>2. ВИБІРКОВІ ОСВІТНІ КОМПОНЕНТИ</t>
  </si>
  <si>
    <t>1.1. Цикл загальної підготовки</t>
  </si>
  <si>
    <t>1.2. Цикл професійної підготовки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</si>
  <si>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</si>
  <si>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підготовки:</t>
  </si>
  <si>
    <t>ВСЬОГО  ВИБІРКОВИХ:</t>
  </si>
  <si>
    <t>Микола БОБИР</t>
  </si>
  <si>
    <t>Вища математика - 3.  Ряди. Теорія функції комплексної змінної</t>
  </si>
  <si>
    <t>Метрологія, стандартизація і сертифікація</t>
  </si>
  <si>
    <t>1. НОРМАТИВНІ  освітні  компоненти</t>
  </si>
  <si>
    <t>прийом  2020 р.</t>
  </si>
  <si>
    <t>Механіка рідини і газу</t>
  </si>
  <si>
    <t>Завідувач кафедри КМ</t>
  </si>
  <si>
    <t>НАЦІОНАЛЬНИЙ   ТЕХНІЧНИЙ   УНІВЕРСИТЕТ   УКРАЇНИ   "КИЇВСЬКИЙ   ПОЛІТЕХНІЧНИЙ   ІНСТИТУТ  імені ІГОРЯ СІКОРСЬКОГО"</t>
  </si>
  <si>
    <t>ІНТЕГРОВАНИЙ РОБОЧИЙ   НАВЧАЛЬНИЙ   ПЛАН</t>
  </si>
  <si>
    <t>Механіка матеріалів і конструкцій - 2. Складне навантаження, стійкість і динаміка</t>
  </si>
  <si>
    <t>Вступ до філософії</t>
  </si>
  <si>
    <t xml:space="preserve"> </t>
  </si>
  <si>
    <t>Обсяг у кредитах:</t>
  </si>
  <si>
    <t>Дисципліни, які вивчаються</t>
  </si>
  <si>
    <t>Дисципліни, які перезараховуються</t>
  </si>
  <si>
    <t>Загалом</t>
  </si>
  <si>
    <t>* дисципліни, які перезараховуються</t>
  </si>
  <si>
    <t>2 роки 10 міс. (3 навч. роки)</t>
  </si>
  <si>
    <t>Юрій ДАНИЛЬЧЕНКО</t>
  </si>
  <si>
    <r>
      <t xml:space="preserve">"_____"__________ </t>
    </r>
    <r>
      <rPr>
        <b/>
        <sz val="18"/>
        <rFont val="Arial"/>
        <family val="2"/>
        <charset val="204"/>
      </rPr>
      <t>2021 р.</t>
    </r>
  </si>
  <si>
    <t>на 2021/2022 навчальний рік</t>
  </si>
  <si>
    <t>Охорона праці та цивільний захист*</t>
  </si>
  <si>
    <t>Підприємницьке право*</t>
  </si>
  <si>
    <r>
      <t>РГР</t>
    </r>
    <r>
      <rPr>
        <sz val="18"/>
        <rFont val="Arial"/>
        <family val="2"/>
      </rPr>
      <t xml:space="preserve"> 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</si>
  <si>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</si>
  <si>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</si>
  <si>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контрольна робота (виконується під час СРС)</t>
    </r>
  </si>
  <si>
    <t>Курсова робота з механіки матеріалів і конструкцій*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</si>
  <si>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</si>
  <si>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Фізичне виховання-2*</t>
  </si>
  <si>
    <t>4</t>
  </si>
  <si>
    <t>верстатів, роботів та машин</t>
  </si>
  <si>
    <t>Комп'ютерні технології і методи проектування-1. Основи проектування та комп'ютерне конструювання деталей машин</t>
  </si>
  <si>
    <t>Комп'ютерні технології і методи проектування-2. Математичне моделювання машинобудівних конструкцій</t>
  </si>
  <si>
    <t>Технології машинобудування</t>
  </si>
  <si>
    <t>МВ-п01 (2+0)</t>
  </si>
  <si>
    <t xml:space="preserve">Конструювання обладнання машинобудівних виробництв-1. Структура і кінематика обладнання. Конструювання модулів виконавчих рухів  </t>
  </si>
  <si>
    <t xml:space="preserve">Освітні компоненти
(навчальні дисципліни, курсові проекти (роботи), практики, кваліфікаційна робота)           </t>
  </si>
  <si>
    <t>Назва кафедр</t>
  </si>
  <si>
    <t>К-ть здобувач, які вибрали дисципліну</t>
  </si>
  <si>
    <t>Курсова робота з теорії механізмів і машин</t>
  </si>
  <si>
    <t>Курсовий проект з деталей машин і основ конструювання</t>
  </si>
  <si>
    <t xml:space="preserve">Іноземна мова-2. Практичний курс іноземної мови ІІ </t>
  </si>
  <si>
    <t>Деталі машин і основи конструювання</t>
  </si>
  <si>
    <t>Соціальна психологія</t>
  </si>
  <si>
    <t>Основи технічної творчості</t>
  </si>
  <si>
    <t>Освітній компонент 1 з ЗУ-Каталог*</t>
  </si>
  <si>
    <t>Освітній компонент 2 з ЗУ-Каталог*</t>
  </si>
  <si>
    <t>Освітній компонент 3 з ЗУ-Каталог*</t>
  </si>
  <si>
    <t>Основи технології машинобудування</t>
  </si>
  <si>
    <t>Освітній компонент 2 з Ф-Каталог*</t>
  </si>
  <si>
    <t>Освітній компонент 3 з Ф-Каталог*</t>
  </si>
  <si>
    <t>Екології та технології рослинних полімерів</t>
  </si>
  <si>
    <t>Математичної фізики та диференціальних рівнянь</t>
  </si>
  <si>
    <t>Інформаційного, господарського та адміністративного права</t>
  </si>
  <si>
    <r>
      <t xml:space="preserve">За освітньо-професійною програмою: </t>
    </r>
    <r>
      <rPr>
        <b/>
        <sz val="26"/>
        <rFont val="Arial"/>
        <family val="2"/>
      </rPr>
      <t>Технології комп</t>
    </r>
    <r>
      <rPr>
        <b/>
        <sz val="26"/>
        <rFont val="Calibri"/>
        <family val="2"/>
        <charset val="204"/>
      </rPr>
      <t>'</t>
    </r>
    <r>
      <rPr>
        <b/>
        <sz val="26"/>
        <rFont val="Arial"/>
        <family val="2"/>
        <charset val="204"/>
      </rPr>
      <t>ютерного конструювання</t>
    </r>
  </si>
  <si>
    <t>Іноземна мова професійного спрямування. Практичний курс іноземної мови для професійного спілкування І</t>
  </si>
  <si>
    <t>Ухвалено на засіданні Вченої ради механіко-машинобудівного інституту, протокол №  7 від 22.02.2021 р.</t>
  </si>
  <si>
    <t>Промислова  екологія</t>
  </si>
  <si>
    <t>Кравець</t>
  </si>
  <si>
    <t>Гаврушкевич АЮ+Гаврушкевич НВ</t>
  </si>
  <si>
    <t>Шевченко+Верба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</si>
</sst>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18"/>
      <name val="Arial"/>
      <family val="2"/>
    </font>
    <font>
      <b/>
      <sz val="20"/>
      <name val="Arial Cyr"/>
      <charset val="204"/>
    </font>
    <font>
      <sz val="20"/>
      <name val="Arial Cyr"/>
      <family val="2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sz val="12"/>
      <name val="Arial Cyr"/>
      <charset val="204"/>
    </font>
    <font>
      <sz val="16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Narrow"/>
      <family val="2"/>
      <charset val="204"/>
    </font>
    <font>
      <sz val="16"/>
      <name val="Arial Narrow"/>
      <family val="2"/>
      <charset val="204"/>
    </font>
    <font>
      <sz val="13"/>
      <name val="Arial"/>
      <family val="2"/>
      <charset val="204"/>
    </font>
    <font>
      <sz val="22"/>
      <name val="Arial"/>
      <family val="2"/>
      <charset val="204"/>
    </font>
    <font>
      <b/>
      <sz val="13"/>
      <name val="Arial"/>
      <family val="2"/>
      <charset val="204"/>
    </font>
    <font>
      <b/>
      <sz val="13"/>
      <name val="Arial"/>
      <family val="2"/>
    </font>
    <font>
      <sz val="13"/>
      <name val="Arial Cyr"/>
      <charset val="204"/>
    </font>
    <font>
      <sz val="18"/>
      <color rgb="FFFF0000"/>
      <name val="Arial"/>
      <family val="2"/>
    </font>
    <font>
      <sz val="18"/>
      <color theme="6" tint="-0.249977111117893"/>
      <name val="Arial"/>
      <family val="2"/>
    </font>
    <font>
      <sz val="18"/>
      <color rgb="FFFF0000"/>
      <name val="Arial"/>
      <family val="2"/>
      <charset val="204"/>
    </font>
    <font>
      <b/>
      <sz val="26"/>
      <name val="Arial"/>
      <family val="2"/>
      <charset val="204"/>
    </font>
    <font>
      <b/>
      <sz val="24"/>
      <name val="Arial"/>
      <family val="2"/>
    </font>
    <font>
      <i/>
      <sz val="22"/>
      <name val="Arial"/>
      <family val="2"/>
      <charset val="204"/>
    </font>
    <font>
      <sz val="22"/>
      <color indexed="10"/>
      <name val="Arial"/>
      <family val="2"/>
      <charset val="204"/>
    </font>
    <font>
      <sz val="22"/>
      <name val="Arial Cyr"/>
      <family val="2"/>
      <charset val="204"/>
    </font>
    <font>
      <sz val="10"/>
      <name val="Arial Cyr"/>
      <charset val="204"/>
    </font>
    <font>
      <sz val="14"/>
      <name val="Arial"/>
      <family val="2"/>
    </font>
    <font>
      <b/>
      <sz val="26"/>
      <name val="Arial"/>
      <family val="2"/>
    </font>
    <font>
      <b/>
      <sz val="26"/>
      <name val="Calibri"/>
      <family val="2"/>
      <charset val="204"/>
    </font>
    <font>
      <b/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5" fillId="0" borderId="0"/>
  </cellStyleXfs>
  <cellXfs count="542">
    <xf numFmtId="0" fontId="0" fillId="0" borderId="0" xfId="0"/>
    <xf numFmtId="0" fontId="1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/>
    <xf numFmtId="49" fontId="14" fillId="0" borderId="0" xfId="0" applyNumberFormat="1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center"/>
    </xf>
    <xf numFmtId="0" fontId="12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/>
    <xf numFmtId="49" fontId="25" fillId="0" borderId="0" xfId="0" applyNumberFormat="1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0" fontId="29" fillId="0" borderId="3" xfId="0" applyNumberFormat="1" applyFont="1" applyFill="1" applyBorder="1" applyAlignment="1">
      <alignment horizontal="center" vertical="center" textRotation="90" wrapText="1"/>
    </xf>
    <xf numFmtId="0" fontId="29" fillId="0" borderId="4" xfId="0" applyNumberFormat="1" applyFont="1" applyFill="1" applyBorder="1" applyAlignment="1">
      <alignment horizontal="center" vertical="center" textRotation="90" wrapText="1"/>
    </xf>
    <xf numFmtId="0" fontId="29" fillId="0" borderId="4" xfId="0" applyFont="1" applyFill="1" applyBorder="1" applyAlignment="1">
      <alignment horizontal="center" vertical="center" textRotation="90" wrapText="1"/>
    </xf>
    <xf numFmtId="0" fontId="29" fillId="0" borderId="5" xfId="0" applyFont="1" applyFill="1" applyBorder="1" applyAlignment="1">
      <alignment horizontal="center" vertical="center" textRotation="90" wrapText="1"/>
    </xf>
    <xf numFmtId="0" fontId="25" fillId="0" borderId="6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28" fillId="0" borderId="0" xfId="0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center" vertical="center" textRotation="90"/>
    </xf>
    <xf numFmtId="0" fontId="2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1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Alignment="1"/>
    <xf numFmtId="0" fontId="32" fillId="0" borderId="0" xfId="0" applyFont="1" applyFill="1" applyBorder="1"/>
    <xf numFmtId="0" fontId="11" fillId="0" borderId="0" xfId="0" applyFont="1" applyFill="1" applyBorder="1" applyAlignment="1">
      <alignment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0" fontId="11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21" fillId="0" borderId="0" xfId="0" applyFont="1" applyFill="1" applyBorder="1" applyAlignment="1" applyProtection="1"/>
    <xf numFmtId="0" fontId="22" fillId="0" borderId="0" xfId="0" applyFont="1" applyFill="1" applyAlignment="1" applyProtection="1"/>
    <xf numFmtId="49" fontId="6" fillId="0" borderId="0" xfId="0" applyNumberFormat="1" applyFont="1" applyFill="1" applyBorder="1" applyAlignment="1" applyProtection="1">
      <alignment horizontal="center" vertical="justify"/>
    </xf>
    <xf numFmtId="0" fontId="24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justify"/>
    </xf>
    <xf numFmtId="0" fontId="2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/>
    <xf numFmtId="49" fontId="6" fillId="0" borderId="0" xfId="0" applyNumberFormat="1" applyFont="1" applyFill="1" applyBorder="1" applyAlignment="1">
      <alignment vertical="justify"/>
    </xf>
    <xf numFmtId="49" fontId="6" fillId="0" borderId="0" xfId="0" applyNumberFormat="1" applyFont="1" applyFill="1" applyBorder="1" applyAlignment="1" applyProtection="1">
      <alignment vertical="justify"/>
    </xf>
    <xf numFmtId="0" fontId="6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 applyProtection="1">
      <alignment horizontal="left" vertical="justify"/>
    </xf>
    <xf numFmtId="0" fontId="14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 vertical="justify" wrapText="1"/>
    </xf>
    <xf numFmtId="0" fontId="14" fillId="0" borderId="0" xfId="0" applyFont="1" applyFill="1" applyAlignment="1"/>
    <xf numFmtId="0" fontId="14" fillId="0" borderId="0" xfId="0" applyFont="1" applyFill="1" applyBorder="1" applyAlignment="1" applyProtection="1">
      <alignment vertical="justify"/>
    </xf>
    <xf numFmtId="0" fontId="14" fillId="0" borderId="0" xfId="0" applyFont="1" applyFill="1" applyBorder="1" applyAlignment="1" applyProtection="1">
      <alignment horizontal="right" vertical="justify"/>
    </xf>
    <xf numFmtId="0" fontId="14" fillId="0" borderId="0" xfId="0" applyFont="1" applyFill="1" applyBorder="1" applyAlignment="1" applyProtection="1">
      <alignment horizontal="right"/>
    </xf>
    <xf numFmtId="0" fontId="13" fillId="0" borderId="35" xfId="0" applyNumberFormat="1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/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20" xfId="0" applyNumberFormat="1" applyFont="1" applyFill="1" applyBorder="1" applyAlignment="1">
      <alignment horizontal="center" vertical="center" shrinkToFit="1"/>
    </xf>
    <xf numFmtId="0" fontId="11" fillId="0" borderId="21" xfId="0" applyNumberFormat="1" applyFont="1" applyFill="1" applyBorder="1" applyAlignment="1">
      <alignment horizontal="center" vertical="center" shrinkToFit="1"/>
    </xf>
    <xf numFmtId="1" fontId="11" fillId="0" borderId="2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top"/>
    </xf>
    <xf numFmtId="0" fontId="13" fillId="0" borderId="48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5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33" fillId="0" borderId="24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Fill="1" applyBorder="1" applyAlignment="1">
      <alignment horizontal="center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33" fillId="0" borderId="33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1" fontId="33" fillId="0" borderId="26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center" vertical="center" wrapText="1"/>
    </xf>
    <xf numFmtId="0" fontId="33" fillId="0" borderId="41" xfId="0" applyNumberFormat="1" applyFont="1" applyFill="1" applyBorder="1" applyAlignment="1">
      <alignment horizontal="center" vertical="center" wrapText="1"/>
    </xf>
    <xf numFmtId="0" fontId="33" fillId="0" borderId="46" xfId="0" applyNumberFormat="1" applyFont="1" applyFill="1" applyBorder="1" applyAlignment="1">
      <alignment horizontal="center" vertical="center" wrapText="1"/>
    </xf>
    <xf numFmtId="0" fontId="33" fillId="0" borderId="40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 shrinkToFit="1"/>
    </xf>
    <xf numFmtId="0" fontId="33" fillId="0" borderId="3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3" fillId="0" borderId="5" xfId="0" applyNumberFormat="1" applyFont="1" applyFill="1" applyBorder="1" applyAlignment="1">
      <alignment horizontal="center" vertical="center" wrapText="1"/>
    </xf>
    <xf numFmtId="0" fontId="33" fillId="0" borderId="34" xfId="0" applyNumberFormat="1" applyFont="1" applyFill="1" applyBorder="1" applyAlignment="1">
      <alignment horizontal="center" vertical="center" wrapText="1"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shrinkToFit="1"/>
    </xf>
    <xf numFmtId="1" fontId="33" fillId="0" borderId="28" xfId="0" applyNumberFormat="1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 shrinkToFit="1"/>
    </xf>
    <xf numFmtId="1" fontId="10" fillId="0" borderId="48" xfId="0" applyNumberFormat="1" applyFont="1" applyFill="1" applyBorder="1" applyAlignment="1">
      <alignment horizontal="center" vertical="center" wrapText="1" shrinkToFit="1"/>
    </xf>
    <xf numFmtId="0" fontId="29" fillId="0" borderId="54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4" xfId="0" applyNumberFormat="1" applyFont="1" applyFill="1" applyBorder="1" applyAlignment="1">
      <alignment horizontal="center" vertical="center" shrinkToFit="1"/>
    </xf>
    <xf numFmtId="1" fontId="33" fillId="0" borderId="27" xfId="0" applyNumberFormat="1" applyFont="1" applyFill="1" applyBorder="1" applyAlignment="1">
      <alignment horizontal="center" vertical="center" wrapText="1"/>
    </xf>
    <xf numFmtId="0" fontId="33" fillId="0" borderId="5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vertical="center"/>
    </xf>
    <xf numFmtId="0" fontId="20" fillId="0" borderId="0" xfId="0" applyFont="1" applyFill="1" applyBorder="1"/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56" xfId="0" applyNumberFormat="1" applyFont="1" applyFill="1" applyBorder="1" applyAlignment="1">
      <alignment vertical="center" wrapText="1"/>
    </xf>
    <xf numFmtId="0" fontId="3" fillId="0" borderId="46" xfId="0" applyNumberFormat="1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/>
    </xf>
    <xf numFmtId="0" fontId="3" fillId="0" borderId="63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29" fillId="0" borderId="42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vertical="center" wrapText="1"/>
    </xf>
    <xf numFmtId="0" fontId="3" fillId="0" borderId="42" xfId="0" applyNumberFormat="1" applyFont="1" applyFill="1" applyBorder="1" applyAlignment="1">
      <alignment vertical="center" wrapText="1"/>
    </xf>
    <xf numFmtId="0" fontId="29" fillId="0" borderId="56" xfId="0" applyNumberFormat="1" applyFont="1" applyFill="1" applyBorder="1" applyAlignment="1">
      <alignment horizontal="center" vertical="center" wrapText="1" shrinkToFit="1"/>
    </xf>
    <xf numFmtId="1" fontId="13" fillId="0" borderId="35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 applyProtection="1">
      <alignment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29" fillId="0" borderId="36" xfId="0" applyNumberFormat="1" applyFont="1" applyFill="1" applyBorder="1" applyAlignment="1">
      <alignment horizontal="center" vertical="center" wrapText="1" shrinkToFit="1"/>
    </xf>
    <xf numFmtId="0" fontId="29" fillId="0" borderId="28" xfId="0" applyNumberFormat="1" applyFont="1" applyFill="1" applyBorder="1" applyAlignment="1">
      <alignment horizontal="center" vertical="center" wrapText="1" shrinkToFit="1"/>
    </xf>
    <xf numFmtId="0" fontId="43" fillId="0" borderId="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vertical="center" wrapText="1"/>
    </xf>
    <xf numFmtId="0" fontId="11" fillId="0" borderId="24" xfId="0" applyNumberFormat="1" applyFont="1" applyFill="1" applyBorder="1" applyAlignment="1">
      <alignment vertical="center" wrapText="1" shrinkToFit="1"/>
    </xf>
    <xf numFmtId="0" fontId="11" fillId="0" borderId="23" xfId="0" applyNumberFormat="1" applyFont="1" applyFill="1" applyBorder="1" applyAlignment="1">
      <alignment horizontal="center" vertical="center" wrapText="1" shrinkToFit="1"/>
    </xf>
    <xf numFmtId="0" fontId="11" fillId="0" borderId="26" xfId="0" applyNumberFormat="1" applyFont="1" applyFill="1" applyBorder="1" applyAlignment="1">
      <alignment horizontal="center" vertical="center" wrapText="1" shrinkToFit="1"/>
    </xf>
    <xf numFmtId="0" fontId="7" fillId="0" borderId="35" xfId="0" applyNumberFormat="1" applyFont="1" applyFill="1" applyBorder="1" applyAlignment="1">
      <alignment horizontal="center" vertical="center" wrapText="1" shrinkToFit="1"/>
    </xf>
    <xf numFmtId="1" fontId="10" fillId="0" borderId="9" xfId="0" applyNumberFormat="1" applyFont="1" applyFill="1" applyBorder="1" applyAlignment="1">
      <alignment horizontal="center" vertical="center" shrinkToFit="1"/>
    </xf>
    <xf numFmtId="0" fontId="41" fillId="0" borderId="40" xfId="0" applyNumberFormat="1" applyFont="1" applyFill="1" applyBorder="1" applyAlignment="1">
      <alignment horizontal="center" vertical="center"/>
    </xf>
    <xf numFmtId="0" fontId="41" fillId="0" borderId="41" xfId="0" applyNumberFormat="1" applyFont="1" applyFill="1" applyBorder="1" applyAlignment="1">
      <alignment horizontal="center" vertical="center"/>
    </xf>
    <xf numFmtId="0" fontId="41" fillId="0" borderId="42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49" fontId="16" fillId="0" borderId="0" xfId="0" applyNumberFormat="1" applyFont="1" applyFill="1" applyBorder="1" applyAlignment="1">
      <alignment vertical="center" wrapText="1"/>
    </xf>
    <xf numFmtId="0" fontId="41" fillId="0" borderId="3" xfId="0" applyNumberFormat="1" applyFont="1" applyFill="1" applyBorder="1" applyAlignment="1">
      <alignment horizontal="center" vertical="center"/>
    </xf>
    <xf numFmtId="0" fontId="41" fillId="0" borderId="4" xfId="0" applyNumberFormat="1" applyFont="1" applyFill="1" applyBorder="1" applyAlignment="1">
      <alignment horizontal="center" vertical="center"/>
    </xf>
    <xf numFmtId="0" fontId="41" fillId="0" borderId="32" xfId="0" applyNumberFormat="1" applyFont="1" applyFill="1" applyBorder="1" applyAlignment="1">
      <alignment horizontal="center" vertical="center"/>
    </xf>
    <xf numFmtId="0" fontId="41" fillId="0" borderId="5" xfId="0" applyNumberFormat="1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Fill="1" applyBorder="1" applyAlignment="1">
      <alignment horizontal="center" vertical="center" wrapText="1" shrinkToFit="1"/>
    </xf>
    <xf numFmtId="49" fontId="1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29" fillId="0" borderId="0" xfId="0" applyFont="1" applyFill="1" applyBorder="1" applyAlignment="1">
      <alignment vertical="justify"/>
    </xf>
    <xf numFmtId="0" fontId="29" fillId="0" borderId="0" xfId="0" applyFont="1" applyFill="1" applyBorder="1" applyAlignment="1">
      <alignment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/>
    <xf numFmtId="0" fontId="28" fillId="0" borderId="0" xfId="1" applyFont="1" applyFill="1"/>
    <xf numFmtId="0" fontId="29" fillId="0" borderId="50" xfId="0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 wrapText="1" shrinkToFit="1"/>
    </xf>
    <xf numFmtId="0" fontId="11" fillId="0" borderId="50" xfId="0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vertical="center" wrapText="1" shrinkToFit="1"/>
    </xf>
    <xf numFmtId="0" fontId="33" fillId="0" borderId="56" xfId="0" applyFont="1" applyFill="1" applyBorder="1" applyAlignment="1">
      <alignment horizontal="center" vertical="center" wrapText="1"/>
    </xf>
    <xf numFmtId="0" fontId="33" fillId="0" borderId="46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>
      <alignment horizontal="center" vertical="center" wrapText="1"/>
    </xf>
    <xf numFmtId="0" fontId="33" fillId="0" borderId="69" xfId="0" applyNumberFormat="1" applyFont="1" applyFill="1" applyBorder="1" applyAlignment="1">
      <alignment horizontal="center" vertical="center" wrapText="1"/>
    </xf>
    <xf numFmtId="0" fontId="33" fillId="0" borderId="56" xfId="0" applyNumberFormat="1" applyFont="1" applyFill="1" applyBorder="1" applyAlignment="1">
      <alignment horizontal="center" vertical="center" wrapText="1"/>
    </xf>
    <xf numFmtId="1" fontId="33" fillId="0" borderId="56" xfId="0" applyNumberFormat="1" applyFont="1" applyFill="1" applyBorder="1" applyAlignment="1">
      <alignment horizontal="center" vertical="center" wrapText="1"/>
    </xf>
    <xf numFmtId="1" fontId="33" fillId="0" borderId="41" xfId="0" applyNumberFormat="1" applyFont="1" applyFill="1" applyBorder="1" applyAlignment="1">
      <alignment horizontal="center" vertical="center" wrapText="1"/>
    </xf>
    <xf numFmtId="1" fontId="33" fillId="0" borderId="46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 shrinkToFi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11" fillId="0" borderId="38" xfId="0" applyNumberFormat="1" applyFont="1" applyFill="1" applyBorder="1" applyAlignment="1">
      <alignment horizontal="center" vertical="center" wrapText="1" shrinkToFit="1"/>
    </xf>
    <xf numFmtId="0" fontId="11" fillId="0" borderId="57" xfId="0" applyNumberFormat="1" applyFont="1" applyFill="1" applyBorder="1" applyAlignment="1">
      <alignment horizontal="center" vertical="center" wrapText="1" shrinkToFit="1"/>
    </xf>
    <xf numFmtId="0" fontId="28" fillId="0" borderId="46" xfId="0" applyNumberFormat="1" applyFont="1" applyFill="1" applyBorder="1" applyAlignment="1">
      <alignment vertical="center" wrapText="1" shrinkToFi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29" fillId="0" borderId="55" xfId="0" applyNumberFormat="1" applyFont="1" applyFill="1" applyBorder="1" applyAlignment="1">
      <alignment horizontal="center" vertical="center" wrapText="1" shrinkToFit="1"/>
    </xf>
    <xf numFmtId="0" fontId="11" fillId="0" borderId="5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 wrapText="1" shrinkToFit="1"/>
    </xf>
    <xf numFmtId="1" fontId="33" fillId="0" borderId="22" xfId="0" applyNumberFormat="1" applyFont="1" applyFill="1" applyBorder="1" applyAlignment="1">
      <alignment horizontal="center" vertical="center" wrapText="1"/>
    </xf>
    <xf numFmtId="1" fontId="33" fillId="0" borderId="2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vertical="center" wrapText="1" shrinkToFit="1"/>
    </xf>
    <xf numFmtId="0" fontId="33" fillId="0" borderId="70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shrinkToFit="1"/>
    </xf>
    <xf numFmtId="0" fontId="33" fillId="0" borderId="65" xfId="0" applyNumberFormat="1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48" xfId="0" applyNumberFormat="1" applyFont="1" applyFill="1" applyBorder="1" applyAlignment="1">
      <alignment horizontal="center" vertical="center" wrapText="1"/>
    </xf>
    <xf numFmtId="0" fontId="33" fillId="0" borderId="70" xfId="0" applyNumberFormat="1" applyFont="1" applyFill="1" applyBorder="1" applyAlignment="1">
      <alignment horizontal="center" vertical="center" wrapText="1"/>
    </xf>
    <xf numFmtId="1" fontId="33" fillId="0" borderId="70" xfId="0" applyNumberFormat="1" applyFont="1" applyFill="1" applyBorder="1" applyAlignment="1">
      <alignment horizontal="center" vertical="center" wrapText="1"/>
    </xf>
    <xf numFmtId="1" fontId="41" fillId="0" borderId="9" xfId="0" applyNumberFormat="1" applyFont="1" applyFill="1" applyBorder="1" applyAlignment="1">
      <alignment horizontal="center" vertical="center" shrinkToFit="1"/>
    </xf>
    <xf numFmtId="1" fontId="41" fillId="0" borderId="39" xfId="0" applyNumberFormat="1" applyFont="1" applyFill="1" applyBorder="1" applyAlignment="1">
      <alignment horizontal="center" vertical="center" shrinkToFit="1"/>
    </xf>
    <xf numFmtId="0" fontId="33" fillId="0" borderId="61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9" fillId="0" borderId="66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9" fillId="0" borderId="44" xfId="0" applyNumberFormat="1" applyFont="1" applyFill="1" applyBorder="1" applyAlignment="1">
      <alignment horizontal="center" vertical="center" wrapText="1"/>
    </xf>
    <xf numFmtId="0" fontId="29" fillId="0" borderId="31" xfId="0" applyNumberFormat="1" applyFont="1" applyFill="1" applyBorder="1" applyAlignment="1">
      <alignment horizontal="center" vertical="center" wrapText="1"/>
    </xf>
    <xf numFmtId="0" fontId="29" fillId="0" borderId="67" xfId="0" applyNumberFormat="1" applyFont="1" applyFill="1" applyBorder="1" applyAlignment="1">
      <alignment horizontal="center" vertical="center" textRotation="90" wrapText="1"/>
    </xf>
    <xf numFmtId="0" fontId="29" fillId="0" borderId="45" xfId="0" applyNumberFormat="1" applyFont="1" applyFill="1" applyBorder="1" applyAlignment="1">
      <alignment horizontal="center" vertical="center" textRotation="90" wrapText="1"/>
    </xf>
    <xf numFmtId="0" fontId="29" fillId="0" borderId="52" xfId="0" applyNumberFormat="1" applyFont="1" applyFill="1" applyBorder="1" applyAlignment="1">
      <alignment horizontal="center" vertical="center" textRotation="90" wrapText="1"/>
    </xf>
    <xf numFmtId="49" fontId="29" fillId="0" borderId="66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49" fontId="29" fillId="0" borderId="5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/>
    </xf>
    <xf numFmtId="49" fontId="29" fillId="0" borderId="62" xfId="0" applyNumberFormat="1" applyFont="1" applyFill="1" applyBorder="1" applyAlignment="1">
      <alignment horizontal="center" vertical="center"/>
    </xf>
    <xf numFmtId="49" fontId="29" fillId="0" borderId="65" xfId="0" applyNumberFormat="1" applyFont="1" applyFill="1" applyBorder="1" applyAlignment="1">
      <alignment horizontal="center" vertical="center"/>
    </xf>
    <xf numFmtId="49" fontId="29" fillId="0" borderId="52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textRotation="90"/>
    </xf>
    <xf numFmtId="0" fontId="29" fillId="0" borderId="49" xfId="0" applyNumberFormat="1" applyFont="1" applyFill="1" applyBorder="1" applyAlignment="1">
      <alignment horizontal="center" vertical="center" textRotation="90"/>
    </xf>
    <xf numFmtId="0" fontId="29" fillId="0" borderId="35" xfId="0" applyNumberFormat="1" applyFont="1" applyFill="1" applyBorder="1" applyAlignment="1">
      <alignment horizontal="center" vertical="center" textRotation="90"/>
    </xf>
    <xf numFmtId="0" fontId="29" fillId="0" borderId="44" xfId="0" applyNumberFormat="1" applyFont="1" applyFill="1" applyBorder="1" applyAlignment="1">
      <alignment horizontal="center" vertical="center" textRotation="90" wrapText="1"/>
    </xf>
    <xf numFmtId="0" fontId="29" fillId="0" borderId="18" xfId="0" applyNumberFormat="1" applyFont="1" applyFill="1" applyBorder="1" applyAlignment="1">
      <alignment horizontal="center" vertical="center" textRotation="90" wrapText="1"/>
    </xf>
    <xf numFmtId="0" fontId="29" fillId="0" borderId="11" xfId="0" applyNumberFormat="1" applyFont="1" applyFill="1" applyBorder="1" applyAlignment="1">
      <alignment horizontal="center" vertical="center" textRotation="90" wrapText="1"/>
    </xf>
    <xf numFmtId="0" fontId="29" fillId="0" borderId="50" xfId="0" applyNumberFormat="1" applyFont="1" applyFill="1" applyBorder="1" applyAlignment="1">
      <alignment horizontal="center" vertical="center" textRotation="90"/>
    </xf>
    <xf numFmtId="0" fontId="29" fillId="0" borderId="61" xfId="0" applyNumberFormat="1" applyFont="1" applyFill="1" applyBorder="1" applyAlignment="1">
      <alignment horizontal="center" vertical="center" textRotation="90"/>
    </xf>
    <xf numFmtId="0" fontId="29" fillId="0" borderId="58" xfId="0" applyNumberFormat="1" applyFont="1" applyFill="1" applyBorder="1" applyAlignment="1">
      <alignment horizontal="center" vertical="center" textRotation="90"/>
    </xf>
    <xf numFmtId="0" fontId="29" fillId="0" borderId="1" xfId="0" applyNumberFormat="1" applyFont="1" applyFill="1" applyBorder="1" applyAlignment="1">
      <alignment horizontal="center" vertical="top"/>
    </xf>
    <xf numFmtId="0" fontId="29" fillId="0" borderId="20" xfId="0" applyNumberFormat="1" applyFont="1" applyFill="1" applyBorder="1" applyAlignment="1">
      <alignment horizontal="center" vertical="top"/>
    </xf>
    <xf numFmtId="0" fontId="29" fillId="0" borderId="2" xfId="0" applyNumberFormat="1" applyFont="1" applyFill="1" applyBorder="1" applyAlignment="1">
      <alignment horizontal="center" vertical="top"/>
    </xf>
    <xf numFmtId="49" fontId="29" fillId="0" borderId="49" xfId="0" applyNumberFormat="1" applyFont="1" applyFill="1" applyBorder="1" applyAlignment="1">
      <alignment horizontal="center" vertical="center" textRotation="90" wrapText="1"/>
    </xf>
    <xf numFmtId="49" fontId="29" fillId="0" borderId="35" xfId="0" applyNumberFormat="1" applyFont="1" applyFill="1" applyBorder="1" applyAlignment="1">
      <alignment horizontal="center" vertical="center" textRotation="90" wrapText="1"/>
    </xf>
    <xf numFmtId="49" fontId="29" fillId="0" borderId="17" xfId="0" applyNumberFormat="1" applyFont="1" applyFill="1" applyBorder="1" applyAlignment="1">
      <alignment horizontal="center" vertical="center" textRotation="90" wrapText="1"/>
    </xf>
    <xf numFmtId="49" fontId="29" fillId="0" borderId="10" xfId="0" applyNumberFormat="1" applyFont="1" applyFill="1" applyBorder="1" applyAlignment="1">
      <alignment horizontal="center" vertical="center" textRotation="90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left" vertical="center" wrapText="1" shrinkToFit="1"/>
    </xf>
    <xf numFmtId="0" fontId="11" fillId="0" borderId="26" xfId="0" applyNumberFormat="1" applyFont="1" applyFill="1" applyBorder="1" applyAlignment="1">
      <alignment horizontal="left" vertical="center" wrapText="1" shrinkToFit="1"/>
    </xf>
    <xf numFmtId="0" fontId="11" fillId="0" borderId="24" xfId="0" applyNumberFormat="1" applyFont="1" applyFill="1" applyBorder="1" applyAlignment="1">
      <alignment horizontal="left" vertical="center" wrapText="1" shrinkToFit="1"/>
    </xf>
    <xf numFmtId="0" fontId="29" fillId="0" borderId="1" xfId="0" applyFont="1" applyFill="1" applyBorder="1" applyAlignment="1">
      <alignment horizontal="center" vertical="center" textRotation="90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30" fillId="0" borderId="2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 textRotation="90" wrapText="1"/>
    </xf>
    <xf numFmtId="0" fontId="29" fillId="0" borderId="5" xfId="0" applyNumberFormat="1" applyFont="1" applyFill="1" applyBorder="1" applyAlignment="1">
      <alignment horizontal="center" vertical="center" textRotation="90" wrapText="1"/>
    </xf>
    <xf numFmtId="0" fontId="29" fillId="0" borderId="58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center" textRotation="90"/>
    </xf>
    <xf numFmtId="49" fontId="29" fillId="0" borderId="10" xfId="0" applyNumberFormat="1" applyFont="1" applyFill="1" applyBorder="1" applyAlignment="1">
      <alignment horizontal="center" vertical="center" textRotation="90"/>
    </xf>
    <xf numFmtId="49" fontId="29" fillId="0" borderId="59" xfId="0" applyNumberFormat="1" applyFont="1" applyFill="1" applyBorder="1" applyAlignment="1">
      <alignment horizontal="center" vertical="center" textRotation="90" wrapText="1"/>
    </xf>
    <xf numFmtId="49" fontId="29" fillId="0" borderId="18" xfId="0" applyNumberFormat="1" applyFont="1" applyFill="1" applyBorder="1" applyAlignment="1">
      <alignment horizontal="center" vertical="center" textRotation="90" wrapText="1"/>
    </xf>
    <xf numFmtId="49" fontId="29" fillId="0" borderId="11" xfId="0" applyNumberFormat="1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left" vertical="center" wrapText="1" shrinkToFit="1"/>
    </xf>
    <xf numFmtId="0" fontId="2" fillId="0" borderId="6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33" fillId="0" borderId="26" xfId="0" applyNumberFormat="1" applyFont="1" applyFill="1" applyBorder="1" applyAlignment="1">
      <alignment horizontal="left" vertical="center" wrapText="1" shrinkToFit="1"/>
    </xf>
    <xf numFmtId="0" fontId="10" fillId="0" borderId="62" xfId="0" applyFont="1" applyFill="1" applyBorder="1" applyAlignment="1">
      <alignment horizontal="right" vertical="center" wrapText="1" shrinkToFit="1"/>
    </xf>
    <xf numFmtId="0" fontId="10" fillId="0" borderId="65" xfId="0" applyFont="1" applyFill="1" applyBorder="1" applyAlignment="1">
      <alignment horizontal="right" vertical="center" wrapText="1" shrinkToFit="1"/>
    </xf>
    <xf numFmtId="0" fontId="10" fillId="0" borderId="52" xfId="0" applyFont="1" applyFill="1" applyBorder="1" applyAlignment="1">
      <alignment horizontal="right" vertical="center" wrapText="1" shrinkToFit="1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justify"/>
    </xf>
    <xf numFmtId="0" fontId="7" fillId="0" borderId="55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16" fillId="0" borderId="66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51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center" vertical="center"/>
    </xf>
    <xf numFmtId="0" fontId="16" fillId="0" borderId="65" xfId="0" applyNumberFormat="1" applyFont="1" applyFill="1" applyBorder="1" applyAlignment="1">
      <alignment horizontal="center" vertical="center"/>
    </xf>
    <xf numFmtId="0" fontId="16" fillId="0" borderId="5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29" fillId="0" borderId="36" xfId="0" applyNumberFormat="1" applyFont="1" applyFill="1" applyBorder="1" applyAlignment="1">
      <alignment horizontal="center" vertical="center" wrapText="1" shrinkToFit="1"/>
    </xf>
    <xf numFmtId="0" fontId="29" fillId="0" borderId="28" xfId="0" applyNumberFormat="1" applyFont="1" applyFill="1" applyBorder="1" applyAlignment="1">
      <alignment horizontal="center" vertical="center" wrapText="1" shrinkToFit="1"/>
    </xf>
    <xf numFmtId="0" fontId="19" fillId="0" borderId="36" xfId="0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 wrapText="1" shrinkToFit="1"/>
    </xf>
    <xf numFmtId="0" fontId="46" fillId="0" borderId="20" xfId="0" applyNumberFormat="1" applyFont="1" applyFill="1" applyBorder="1" applyAlignment="1">
      <alignment horizontal="center" vertical="center" wrapText="1" shrinkToFit="1"/>
    </xf>
    <xf numFmtId="0" fontId="46" fillId="0" borderId="21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33" fillId="0" borderId="27" xfId="0" applyNumberFormat="1" applyFont="1" applyFill="1" applyBorder="1" applyAlignment="1">
      <alignment horizontal="left" vertical="center" wrapText="1" shrinkToFit="1"/>
    </xf>
    <xf numFmtId="0" fontId="44" fillId="0" borderId="7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vertical="center" wrapText="1" shrinkToFit="1"/>
    </xf>
    <xf numFmtId="0" fontId="10" fillId="0" borderId="47" xfId="0" applyFont="1" applyFill="1" applyBorder="1" applyAlignment="1">
      <alignment horizontal="right" vertical="center" wrapText="1" shrinkToFit="1"/>
    </xf>
    <xf numFmtId="49" fontId="33" fillId="0" borderId="26" xfId="0" applyNumberFormat="1" applyFont="1" applyFill="1" applyBorder="1" applyAlignment="1">
      <alignment horizontal="left" vertical="center" wrapText="1"/>
    </xf>
    <xf numFmtId="49" fontId="33" fillId="0" borderId="27" xfId="0" applyNumberFormat="1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right" vertical="center" wrapText="1" shrinkToFit="1"/>
    </xf>
    <xf numFmtId="0" fontId="2" fillId="0" borderId="65" xfId="0" applyFont="1" applyFill="1" applyBorder="1" applyAlignment="1">
      <alignment horizontal="right" vertical="center" wrapText="1" shrinkToFit="1"/>
    </xf>
    <xf numFmtId="0" fontId="2" fillId="0" borderId="52" xfId="0" applyFont="1" applyFill="1" applyBorder="1" applyAlignment="1">
      <alignment horizontal="right" vertical="center" wrapText="1" shrinkToFit="1"/>
    </xf>
    <xf numFmtId="49" fontId="33" fillId="0" borderId="28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41" fillId="0" borderId="61" xfId="0" applyNumberFormat="1" applyFont="1" applyFill="1" applyBorder="1" applyAlignment="1">
      <alignment horizontal="center" vertical="center"/>
    </xf>
    <xf numFmtId="0" fontId="41" fillId="0" borderId="36" xfId="0" applyNumberFormat="1" applyFont="1" applyFill="1" applyBorder="1" applyAlignment="1">
      <alignment horizontal="center" vertical="center"/>
    </xf>
    <xf numFmtId="0" fontId="41" fillId="0" borderId="55" xfId="0" applyNumberFormat="1" applyFont="1" applyFill="1" applyBorder="1" applyAlignment="1">
      <alignment horizontal="center" vertical="center"/>
    </xf>
    <xf numFmtId="0" fontId="41" fillId="0" borderId="64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left" vertical="center" wrapText="1" shrinkToFi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horizontal="left" vertical="center" wrapText="1" shrinkToFit="1"/>
    </xf>
    <xf numFmtId="0" fontId="28" fillId="0" borderId="60" xfId="0" applyFont="1" applyFill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48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61" xfId="0" applyNumberFormat="1" applyFont="1" applyFill="1" applyBorder="1" applyAlignment="1">
      <alignment horizontal="center" vertical="center" wrapText="1" shrinkToFit="1"/>
    </xf>
    <xf numFmtId="0" fontId="11" fillId="0" borderId="36" xfId="0" applyNumberFormat="1" applyFont="1" applyFill="1" applyBorder="1" applyAlignment="1">
      <alignment horizontal="center" vertical="center" wrapText="1" shrinkToFit="1"/>
    </xf>
    <xf numFmtId="0" fontId="11" fillId="0" borderId="43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 wrapText="1" shrinkToFi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left" vertical="center" wrapText="1" shrinkToFit="1"/>
    </xf>
    <xf numFmtId="0" fontId="28" fillId="0" borderId="4" xfId="0" applyFont="1" applyFill="1" applyBorder="1" applyAlignment="1">
      <alignment horizontal="left" vertical="center" wrapText="1" shrinkToFit="1"/>
    </xf>
    <xf numFmtId="0" fontId="28" fillId="0" borderId="5" xfId="0" applyFont="1" applyFill="1" applyBorder="1" applyAlignment="1">
      <alignment horizontal="left" vertical="center" wrapText="1" shrinkToFit="1"/>
    </xf>
    <xf numFmtId="0" fontId="28" fillId="0" borderId="64" xfId="0" applyNumberFormat="1" applyFont="1" applyFill="1" applyBorder="1" applyAlignment="1">
      <alignment horizontal="center" vertical="center" wrapText="1" shrinkToFit="1"/>
    </xf>
    <xf numFmtId="0" fontId="28" fillId="0" borderId="34" xfId="0" applyNumberFormat="1" applyFont="1" applyFill="1" applyBorder="1" applyAlignment="1">
      <alignment horizontal="center" vertical="center" wrapText="1" shrinkToFit="1"/>
    </xf>
    <xf numFmtId="0" fontId="29" fillId="0" borderId="66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33" fillId="0" borderId="22" xfId="0" applyNumberFormat="1" applyFont="1" applyFill="1" applyBorder="1" applyAlignment="1">
      <alignment horizontal="left" vertical="center" wrapText="1" shrinkToFit="1"/>
    </xf>
    <xf numFmtId="0" fontId="33" fillId="0" borderId="21" xfId="0" applyNumberFormat="1" applyFont="1" applyFill="1" applyBorder="1" applyAlignment="1">
      <alignment horizontal="left" vertical="center" wrapText="1" shrinkToFit="1"/>
    </xf>
    <xf numFmtId="0" fontId="33" fillId="0" borderId="61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left"/>
    </xf>
    <xf numFmtId="49" fontId="16" fillId="0" borderId="65" xfId="0" applyNumberFormat="1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50" xfId="0" applyNumberFormat="1" applyFont="1" applyFill="1" applyBorder="1" applyAlignment="1">
      <alignment horizontal="center" vertical="center"/>
    </xf>
    <xf numFmtId="0" fontId="41" fillId="0" borderId="29" xfId="0" applyNumberFormat="1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54" xfId="0" applyNumberFormat="1" applyFont="1" applyFill="1" applyBorder="1" applyAlignment="1">
      <alignment horizontal="left" vertical="center" wrapText="1" shrinkToFit="1"/>
    </xf>
    <xf numFmtId="0" fontId="11" fillId="0" borderId="63" xfId="0" applyNumberFormat="1" applyFont="1" applyFill="1" applyBorder="1" applyAlignment="1">
      <alignment horizontal="left" vertical="center" wrapText="1" shrinkToFit="1"/>
    </xf>
    <xf numFmtId="0" fontId="11" fillId="0" borderId="54" xfId="0" applyNumberFormat="1" applyFont="1" applyFill="1" applyBorder="1" applyAlignment="1">
      <alignment horizontal="center" vertical="center" wrapText="1" shrinkToFit="1"/>
    </xf>
    <xf numFmtId="0" fontId="11" fillId="0" borderId="22" xfId="0" applyNumberFormat="1" applyFont="1" applyFill="1" applyBorder="1" applyAlignment="1">
      <alignment horizontal="center" vertical="center" wrapText="1" shrinkToFit="1"/>
    </xf>
    <xf numFmtId="0" fontId="11" fillId="0" borderId="62" xfId="0" applyNumberFormat="1" applyFont="1" applyFill="1" applyBorder="1" applyAlignment="1">
      <alignment horizontal="left" vertical="center" wrapText="1" shrinkToFit="1"/>
    </xf>
    <xf numFmtId="0" fontId="11" fillId="0" borderId="65" xfId="0" applyNumberFormat="1" applyFont="1" applyFill="1" applyBorder="1" applyAlignment="1">
      <alignment horizontal="left" vertical="center" wrapText="1" shrinkToFit="1"/>
    </xf>
    <xf numFmtId="0" fontId="11" fillId="0" borderId="62" xfId="0" applyNumberFormat="1" applyFont="1" applyFill="1" applyBorder="1" applyAlignment="1">
      <alignment horizontal="center" vertical="center" wrapText="1" shrinkToFit="1"/>
    </xf>
    <xf numFmtId="0" fontId="11" fillId="0" borderId="70" xfId="0" applyNumberFormat="1" applyFont="1" applyFill="1" applyBorder="1" applyAlignment="1">
      <alignment horizontal="center" vertical="center" wrapText="1" shrinkToFi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2E796DD1-125A-4393-8B72-5C78BC65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" y="2952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365760</xdr:colOff>
      <xdr:row>3</xdr:row>
      <xdr:rowOff>487680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DBA20EE4-9BBD-46EF-9FD8-AA6CD085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" y="259080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7"/>
  <sheetViews>
    <sheetView showZeros="0" tabSelected="1" zoomScale="40" zoomScaleNormal="40" zoomScaleSheetLayoutView="40" workbookViewId="0">
      <selection activeCell="AN42" sqref="AN42"/>
    </sheetView>
  </sheetViews>
  <sheetFormatPr defaultColWidth="10.109375" defaultRowHeight="15" x14ac:dyDescent="0.25"/>
  <cols>
    <col min="1" max="1" width="7.6640625" style="2" customWidth="1"/>
    <col min="2" max="2" width="19.44140625" style="2" customWidth="1"/>
    <col min="3" max="3" width="27.44140625" style="3" customWidth="1"/>
    <col min="4" max="4" width="32.5546875" style="4" customWidth="1"/>
    <col min="5" max="5" width="12.109375" style="5" customWidth="1"/>
    <col min="6" max="6" width="20.109375" style="6" customWidth="1"/>
    <col min="7" max="7" width="11.109375" style="6" customWidth="1"/>
    <col min="8" max="8" width="5.33203125" style="6" customWidth="1"/>
    <col min="9" max="9" width="3.33203125" style="6" customWidth="1"/>
    <col min="10" max="10" width="7.88671875" style="6" customWidth="1"/>
    <col min="11" max="11" width="2.109375" style="6" hidden="1" customWidth="1"/>
    <col min="12" max="12" width="18.88671875" style="7" customWidth="1"/>
    <col min="13" max="13" width="10" style="7" customWidth="1"/>
    <col min="14" max="14" width="11.33203125" style="7" customWidth="1"/>
    <col min="15" max="15" width="9.6640625" style="7" customWidth="1"/>
    <col min="16" max="16" width="9.5546875" style="7" customWidth="1"/>
    <col min="17" max="17" width="7.5546875" style="7" customWidth="1"/>
    <col min="18" max="18" width="8.5546875" style="7" customWidth="1"/>
    <col min="19" max="19" width="6.88671875" style="7" customWidth="1"/>
    <col min="20" max="20" width="9" style="7" customWidth="1"/>
    <col min="21" max="21" width="6.88671875" style="7" customWidth="1"/>
    <col min="22" max="22" width="6.6640625" style="7" customWidth="1"/>
    <col min="23" max="23" width="9.5546875" style="7" customWidth="1"/>
    <col min="24" max="24" width="8.33203125" style="2" customWidth="1"/>
    <col min="25" max="25" width="8.44140625" style="2" customWidth="1"/>
    <col min="26" max="26" width="7.109375" style="2" customWidth="1"/>
    <col min="27" max="28" width="6" style="2" customWidth="1"/>
    <col min="29" max="31" width="6.109375" style="2" customWidth="1"/>
    <col min="32" max="32" width="7.44140625" style="2" customWidth="1"/>
    <col min="33" max="33" width="7.33203125" style="2" customWidth="1"/>
    <col min="34" max="34" width="7.5546875" style="2" customWidth="1"/>
    <col min="35" max="35" width="7.88671875" style="2" customWidth="1"/>
    <col min="36" max="36" width="8.33203125" style="2" customWidth="1"/>
    <col min="37" max="37" width="7.33203125" style="2" customWidth="1"/>
    <col min="38" max="38" width="8.88671875" style="2" customWidth="1"/>
    <col min="39" max="39" width="7.44140625" style="2" customWidth="1"/>
    <col min="40" max="42" width="10.109375" style="1"/>
    <col min="43" max="43" width="11.109375" style="1" customWidth="1"/>
    <col min="44" max="63" width="10.109375" style="1" hidden="1" customWidth="1"/>
    <col min="64" max="64" width="11.33203125" style="1" customWidth="1"/>
    <col min="65" max="16384" width="10.109375" style="1"/>
  </cols>
  <sheetData>
    <row r="1" spans="1:39" ht="22.8" x14ac:dyDescent="0.4">
      <c r="A1" s="430" t="s">
        <v>90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</row>
    <row r="2" spans="1:39" ht="7.5" customHeight="1" x14ac:dyDescent="0.25"/>
    <row r="3" spans="1:39" ht="35.4" x14ac:dyDescent="0.25">
      <c r="A3" s="283" t="s">
        <v>91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</row>
    <row r="4" spans="1:39" ht="30.75" customHeight="1" x14ac:dyDescent="0.25">
      <c r="A4" s="431" t="s">
        <v>103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</row>
    <row r="5" spans="1:39" ht="23.25" customHeight="1" x14ac:dyDescent="0.4">
      <c r="A5" s="8"/>
      <c r="B5" s="284" t="s">
        <v>34</v>
      </c>
      <c r="C5" s="284"/>
      <c r="D5" s="9"/>
      <c r="E5" s="10"/>
      <c r="F5" s="10"/>
      <c r="G5" s="10"/>
      <c r="H5" s="506" t="s">
        <v>87</v>
      </c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10"/>
      <c r="AA5" s="10"/>
      <c r="AB5" s="1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36" customHeight="1" x14ac:dyDescent="0.3">
      <c r="A6" s="109" t="s">
        <v>68</v>
      </c>
      <c r="B6" s="109"/>
      <c r="C6" s="109"/>
      <c r="D6" s="12"/>
      <c r="E6" s="1"/>
      <c r="F6" s="200" t="s">
        <v>35</v>
      </c>
      <c r="G6" s="13"/>
      <c r="H6" s="13"/>
      <c r="J6" s="13" t="s">
        <v>0</v>
      </c>
      <c r="K6" s="100" t="s">
        <v>0</v>
      </c>
      <c r="L6" s="282" t="s">
        <v>56</v>
      </c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14"/>
      <c r="Y6" s="14"/>
      <c r="Z6" s="14"/>
      <c r="AA6" s="15"/>
    </row>
    <row r="7" spans="1:39" ht="29.25" customHeight="1" x14ac:dyDescent="0.3">
      <c r="A7" s="281" t="s">
        <v>36</v>
      </c>
      <c r="B7" s="281"/>
      <c r="C7" s="281"/>
      <c r="D7" s="12"/>
      <c r="E7" s="175" t="s">
        <v>138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4"/>
      <c r="Y7" s="16" t="s">
        <v>37</v>
      </c>
      <c r="AA7" s="15"/>
      <c r="AC7" s="17"/>
      <c r="AD7" s="432" t="s">
        <v>38</v>
      </c>
      <c r="AE7" s="432"/>
      <c r="AF7" s="432"/>
      <c r="AG7" s="432"/>
      <c r="AH7" s="432"/>
      <c r="AI7" s="432"/>
      <c r="AJ7" s="432"/>
      <c r="AK7" s="432"/>
      <c r="AL7" s="432"/>
      <c r="AM7" s="432"/>
    </row>
    <row r="8" spans="1:39" ht="27" customHeight="1" x14ac:dyDescent="0.35">
      <c r="A8" s="18"/>
      <c r="B8" s="18"/>
      <c r="C8" s="18"/>
      <c r="D8" s="12"/>
      <c r="E8" s="1"/>
      <c r="G8" s="14"/>
      <c r="H8" s="14"/>
      <c r="I8" s="14"/>
      <c r="J8" s="14"/>
      <c r="K8" s="14"/>
      <c r="L8" s="456" t="s">
        <v>114</v>
      </c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101"/>
      <c r="Y8" s="16" t="s">
        <v>1</v>
      </c>
      <c r="AA8" s="15"/>
      <c r="AC8" s="19"/>
      <c r="AD8" s="433" t="s">
        <v>71</v>
      </c>
      <c r="AE8" s="433"/>
      <c r="AF8" s="433"/>
      <c r="AG8" s="433"/>
      <c r="AH8" s="433"/>
      <c r="AI8" s="433"/>
      <c r="AJ8" s="433"/>
      <c r="AK8" s="433"/>
      <c r="AL8" s="433"/>
      <c r="AM8" s="433"/>
    </row>
    <row r="9" spans="1:39" ht="27" customHeight="1" x14ac:dyDescent="0.4">
      <c r="A9" s="18"/>
      <c r="B9" s="110" t="s">
        <v>69</v>
      </c>
      <c r="C9" s="110"/>
      <c r="D9" s="110"/>
      <c r="E9" s="1"/>
      <c r="F9" s="20" t="s">
        <v>39</v>
      </c>
      <c r="G9" s="13"/>
      <c r="H9" s="13"/>
      <c r="J9" s="13" t="s">
        <v>0</v>
      </c>
      <c r="K9" s="100" t="s">
        <v>0</v>
      </c>
      <c r="L9" s="426" t="s">
        <v>40</v>
      </c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101"/>
      <c r="Y9" s="21" t="s">
        <v>57</v>
      </c>
      <c r="AA9" s="15"/>
      <c r="AC9" s="19"/>
      <c r="AD9" s="433" t="s">
        <v>100</v>
      </c>
      <c r="AE9" s="433"/>
      <c r="AF9" s="433"/>
      <c r="AG9" s="433"/>
      <c r="AH9" s="433"/>
      <c r="AI9" s="433"/>
      <c r="AJ9" s="433"/>
      <c r="AK9" s="433"/>
      <c r="AL9" s="433"/>
      <c r="AM9" s="433"/>
    </row>
    <row r="10" spans="1:39" ht="34.5" customHeight="1" x14ac:dyDescent="0.4">
      <c r="A10" s="18"/>
      <c r="B10" s="285" t="s">
        <v>102</v>
      </c>
      <c r="C10" s="285"/>
      <c r="D10" s="285"/>
      <c r="E10" s="1"/>
      <c r="F10" s="505" t="s">
        <v>3</v>
      </c>
      <c r="G10" s="505"/>
      <c r="H10" s="505"/>
      <c r="I10" s="505"/>
      <c r="J10" s="102" t="s">
        <v>0</v>
      </c>
      <c r="K10" s="100" t="s">
        <v>0</v>
      </c>
      <c r="L10" s="426" t="s">
        <v>70</v>
      </c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101"/>
      <c r="Y10" s="21" t="s">
        <v>2</v>
      </c>
      <c r="AA10" s="22"/>
      <c r="AC10" s="19"/>
      <c r="AD10" s="433" t="s">
        <v>41</v>
      </c>
      <c r="AE10" s="433"/>
      <c r="AF10" s="433"/>
      <c r="AG10" s="433"/>
      <c r="AH10" s="433"/>
      <c r="AI10" s="433"/>
      <c r="AJ10" s="433"/>
      <c r="AK10" s="433"/>
      <c r="AL10" s="433"/>
      <c r="AM10" s="433"/>
    </row>
    <row r="11" spans="1:39" ht="10.5" customHeight="1" thickBot="1" x14ac:dyDescent="0.45">
      <c r="D11" s="3"/>
      <c r="E11" s="23"/>
      <c r="I11" s="24"/>
      <c r="J11" s="7"/>
      <c r="K11" s="25"/>
      <c r="L11" s="25"/>
      <c r="M11" s="25"/>
      <c r="N11" s="25"/>
      <c r="O11" s="25"/>
      <c r="P11" s="25"/>
      <c r="Q11" s="25"/>
      <c r="R11" s="18"/>
      <c r="S11" s="18"/>
      <c r="T11" s="18"/>
      <c r="U11" s="18"/>
      <c r="V11" s="18"/>
      <c r="W11" s="18"/>
      <c r="X11" s="18"/>
      <c r="Y11" s="18"/>
      <c r="Z11" s="18"/>
      <c r="AB11" s="26"/>
    </row>
    <row r="12" spans="1:39" s="27" customFormat="1" ht="46.5" customHeight="1" thickBot="1" x14ac:dyDescent="0.3">
      <c r="A12" s="472" t="s">
        <v>42</v>
      </c>
      <c r="B12" s="287" t="s">
        <v>72</v>
      </c>
      <c r="C12" s="287"/>
      <c r="D12" s="288"/>
      <c r="E12" s="293" t="s">
        <v>43</v>
      </c>
      <c r="F12" s="294"/>
      <c r="G12" s="294"/>
      <c r="H12" s="294"/>
      <c r="I12" s="294"/>
      <c r="J12" s="294"/>
      <c r="K12" s="294"/>
      <c r="L12" s="295"/>
      <c r="M12" s="293" t="s">
        <v>73</v>
      </c>
      <c r="N12" s="302"/>
      <c r="O12" s="307" t="s">
        <v>4</v>
      </c>
      <c r="P12" s="308"/>
      <c r="Q12" s="308"/>
      <c r="R12" s="308"/>
      <c r="S12" s="308"/>
      <c r="T12" s="308"/>
      <c r="U12" s="309"/>
      <c r="V12" s="310"/>
      <c r="W12" s="319" t="s">
        <v>5</v>
      </c>
      <c r="X12" s="322" t="s">
        <v>6</v>
      </c>
      <c r="Y12" s="323"/>
      <c r="Z12" s="323"/>
      <c r="AA12" s="323"/>
      <c r="AB12" s="323"/>
      <c r="AC12" s="323"/>
      <c r="AD12" s="323"/>
      <c r="AE12" s="324"/>
      <c r="AF12" s="331" t="s">
        <v>44</v>
      </c>
      <c r="AG12" s="332"/>
      <c r="AH12" s="332"/>
      <c r="AI12" s="332"/>
      <c r="AJ12" s="332"/>
      <c r="AK12" s="332"/>
      <c r="AL12" s="332"/>
      <c r="AM12" s="333"/>
    </row>
    <row r="13" spans="1:39" s="27" customFormat="1" ht="33" customHeight="1" thickBot="1" x14ac:dyDescent="0.3">
      <c r="A13" s="473"/>
      <c r="B13" s="289"/>
      <c r="C13" s="289"/>
      <c r="D13" s="290"/>
      <c r="E13" s="296"/>
      <c r="F13" s="297"/>
      <c r="G13" s="297"/>
      <c r="H13" s="297"/>
      <c r="I13" s="297"/>
      <c r="J13" s="297"/>
      <c r="K13" s="297"/>
      <c r="L13" s="298"/>
      <c r="M13" s="303"/>
      <c r="N13" s="304"/>
      <c r="O13" s="311"/>
      <c r="P13" s="312"/>
      <c r="Q13" s="312"/>
      <c r="R13" s="312"/>
      <c r="S13" s="312"/>
      <c r="T13" s="312"/>
      <c r="U13" s="313"/>
      <c r="V13" s="314"/>
      <c r="W13" s="320"/>
      <c r="X13" s="325"/>
      <c r="Y13" s="326"/>
      <c r="Z13" s="326"/>
      <c r="AA13" s="326"/>
      <c r="AB13" s="326"/>
      <c r="AC13" s="326"/>
      <c r="AD13" s="326"/>
      <c r="AE13" s="327"/>
      <c r="AF13" s="435" t="s">
        <v>58</v>
      </c>
      <c r="AG13" s="436"/>
      <c r="AH13" s="436"/>
      <c r="AI13" s="436"/>
      <c r="AJ13" s="436"/>
      <c r="AK13" s="436"/>
      <c r="AL13" s="436"/>
      <c r="AM13" s="437"/>
    </row>
    <row r="14" spans="1:39" s="27" customFormat="1" ht="36.6" customHeight="1" thickBot="1" x14ac:dyDescent="0.3">
      <c r="A14" s="473"/>
      <c r="B14" s="289"/>
      <c r="C14" s="289"/>
      <c r="D14" s="290"/>
      <c r="E14" s="296"/>
      <c r="F14" s="297"/>
      <c r="G14" s="297"/>
      <c r="H14" s="297"/>
      <c r="I14" s="297"/>
      <c r="J14" s="297"/>
      <c r="K14" s="297"/>
      <c r="L14" s="298"/>
      <c r="M14" s="305"/>
      <c r="N14" s="306"/>
      <c r="O14" s="315"/>
      <c r="P14" s="316"/>
      <c r="Q14" s="316"/>
      <c r="R14" s="316"/>
      <c r="S14" s="316"/>
      <c r="T14" s="316"/>
      <c r="U14" s="317"/>
      <c r="V14" s="318"/>
      <c r="W14" s="320"/>
      <c r="X14" s="328"/>
      <c r="Y14" s="329"/>
      <c r="Z14" s="329"/>
      <c r="AA14" s="329"/>
      <c r="AB14" s="329"/>
      <c r="AC14" s="329"/>
      <c r="AD14" s="329"/>
      <c r="AE14" s="330"/>
      <c r="AF14" s="438" t="s">
        <v>118</v>
      </c>
      <c r="AG14" s="439"/>
      <c r="AH14" s="439"/>
      <c r="AI14" s="439"/>
      <c r="AJ14" s="440"/>
      <c r="AK14" s="440"/>
      <c r="AL14" s="440"/>
      <c r="AM14" s="441"/>
    </row>
    <row r="15" spans="1:39" s="27" customFormat="1" ht="27.75" customHeight="1" x14ac:dyDescent="0.25">
      <c r="A15" s="473"/>
      <c r="B15" s="289"/>
      <c r="C15" s="289"/>
      <c r="D15" s="290"/>
      <c r="E15" s="296"/>
      <c r="F15" s="297"/>
      <c r="G15" s="297"/>
      <c r="H15" s="297"/>
      <c r="I15" s="297"/>
      <c r="J15" s="297"/>
      <c r="K15" s="297"/>
      <c r="L15" s="298"/>
      <c r="M15" s="334" t="s">
        <v>7</v>
      </c>
      <c r="N15" s="337" t="s">
        <v>8</v>
      </c>
      <c r="O15" s="340" t="s">
        <v>9</v>
      </c>
      <c r="P15" s="343" t="s">
        <v>10</v>
      </c>
      <c r="Q15" s="344"/>
      <c r="R15" s="344"/>
      <c r="S15" s="344"/>
      <c r="T15" s="344"/>
      <c r="U15" s="344"/>
      <c r="V15" s="345"/>
      <c r="W15" s="320"/>
      <c r="X15" s="346" t="s">
        <v>11</v>
      </c>
      <c r="Y15" s="348" t="s">
        <v>12</v>
      </c>
      <c r="Z15" s="348" t="s">
        <v>13</v>
      </c>
      <c r="AA15" s="382" t="s">
        <v>14</v>
      </c>
      <c r="AB15" s="382" t="s">
        <v>15</v>
      </c>
      <c r="AC15" s="348" t="s">
        <v>45</v>
      </c>
      <c r="AD15" s="348" t="s">
        <v>16</v>
      </c>
      <c r="AE15" s="384" t="s">
        <v>17</v>
      </c>
      <c r="AF15" s="350" t="s">
        <v>59</v>
      </c>
      <c r="AG15" s="351"/>
      <c r="AH15" s="351"/>
      <c r="AI15" s="351"/>
      <c r="AJ15" s="352" t="s">
        <v>60</v>
      </c>
      <c r="AK15" s="353"/>
      <c r="AL15" s="353"/>
      <c r="AM15" s="354"/>
    </row>
    <row r="16" spans="1:39" s="28" customFormat="1" ht="25.5" customHeight="1" thickBot="1" x14ac:dyDescent="0.3">
      <c r="A16" s="473"/>
      <c r="B16" s="289"/>
      <c r="C16" s="289"/>
      <c r="D16" s="290"/>
      <c r="E16" s="296"/>
      <c r="F16" s="297"/>
      <c r="G16" s="297"/>
      <c r="H16" s="297"/>
      <c r="I16" s="297"/>
      <c r="J16" s="297"/>
      <c r="K16" s="297"/>
      <c r="L16" s="298"/>
      <c r="M16" s="335"/>
      <c r="N16" s="338"/>
      <c r="O16" s="341"/>
      <c r="P16" s="355" t="s">
        <v>18</v>
      </c>
      <c r="Q16" s="356"/>
      <c r="R16" s="356" t="s">
        <v>46</v>
      </c>
      <c r="S16" s="356"/>
      <c r="T16" s="356" t="s">
        <v>47</v>
      </c>
      <c r="U16" s="356"/>
      <c r="V16" s="375" t="s">
        <v>29</v>
      </c>
      <c r="W16" s="320"/>
      <c r="X16" s="346"/>
      <c r="Y16" s="348"/>
      <c r="Z16" s="348"/>
      <c r="AA16" s="382"/>
      <c r="AB16" s="382"/>
      <c r="AC16" s="348"/>
      <c r="AD16" s="348"/>
      <c r="AE16" s="384"/>
      <c r="AF16" s="377" t="s">
        <v>28</v>
      </c>
      <c r="AG16" s="378"/>
      <c r="AH16" s="378"/>
      <c r="AI16" s="378"/>
      <c r="AJ16" s="379" t="s">
        <v>28</v>
      </c>
      <c r="AK16" s="380"/>
      <c r="AL16" s="380"/>
      <c r="AM16" s="381"/>
    </row>
    <row r="17" spans="1:39" s="28" customFormat="1" ht="39.75" customHeight="1" x14ac:dyDescent="0.25">
      <c r="A17" s="473"/>
      <c r="B17" s="289"/>
      <c r="C17" s="289"/>
      <c r="D17" s="290"/>
      <c r="E17" s="296"/>
      <c r="F17" s="297"/>
      <c r="G17" s="297"/>
      <c r="H17" s="297"/>
      <c r="I17" s="297"/>
      <c r="J17" s="297"/>
      <c r="K17" s="297"/>
      <c r="L17" s="298"/>
      <c r="M17" s="335"/>
      <c r="N17" s="338"/>
      <c r="O17" s="341"/>
      <c r="P17" s="355"/>
      <c r="Q17" s="356"/>
      <c r="R17" s="356"/>
      <c r="S17" s="356"/>
      <c r="T17" s="356"/>
      <c r="U17" s="356"/>
      <c r="V17" s="375"/>
      <c r="W17" s="320"/>
      <c r="X17" s="346"/>
      <c r="Y17" s="348"/>
      <c r="Z17" s="348"/>
      <c r="AA17" s="382"/>
      <c r="AB17" s="382"/>
      <c r="AC17" s="348"/>
      <c r="AD17" s="348"/>
      <c r="AE17" s="385"/>
      <c r="AF17" s="360" t="s">
        <v>9</v>
      </c>
      <c r="AG17" s="362" t="s">
        <v>19</v>
      </c>
      <c r="AH17" s="362"/>
      <c r="AI17" s="362"/>
      <c r="AJ17" s="360" t="s">
        <v>9</v>
      </c>
      <c r="AK17" s="362" t="s">
        <v>19</v>
      </c>
      <c r="AL17" s="362"/>
      <c r="AM17" s="363"/>
    </row>
    <row r="18" spans="1:39" s="28" customFormat="1" ht="211.5" customHeight="1" thickBot="1" x14ac:dyDescent="0.3">
      <c r="A18" s="474"/>
      <c r="B18" s="291"/>
      <c r="C18" s="291"/>
      <c r="D18" s="292"/>
      <c r="E18" s="299"/>
      <c r="F18" s="300"/>
      <c r="G18" s="300"/>
      <c r="H18" s="300"/>
      <c r="I18" s="300"/>
      <c r="J18" s="300"/>
      <c r="K18" s="300"/>
      <c r="L18" s="301"/>
      <c r="M18" s="336"/>
      <c r="N18" s="339"/>
      <c r="O18" s="342"/>
      <c r="P18" s="29" t="s">
        <v>48</v>
      </c>
      <c r="Q18" s="30" t="s">
        <v>49</v>
      </c>
      <c r="R18" s="30" t="s">
        <v>48</v>
      </c>
      <c r="S18" s="30" t="s">
        <v>49</v>
      </c>
      <c r="T18" s="30" t="s">
        <v>48</v>
      </c>
      <c r="U18" s="30" t="s">
        <v>49</v>
      </c>
      <c r="V18" s="376"/>
      <c r="W18" s="321"/>
      <c r="X18" s="347"/>
      <c r="Y18" s="349"/>
      <c r="Z18" s="349"/>
      <c r="AA18" s="383"/>
      <c r="AB18" s="383"/>
      <c r="AC18" s="349"/>
      <c r="AD18" s="349"/>
      <c r="AE18" s="386"/>
      <c r="AF18" s="361"/>
      <c r="AG18" s="31" t="s">
        <v>18</v>
      </c>
      <c r="AH18" s="31" t="s">
        <v>20</v>
      </c>
      <c r="AI18" s="31" t="s">
        <v>30</v>
      </c>
      <c r="AJ18" s="361"/>
      <c r="AK18" s="31" t="s">
        <v>18</v>
      </c>
      <c r="AL18" s="31" t="s">
        <v>20</v>
      </c>
      <c r="AM18" s="32" t="s">
        <v>30</v>
      </c>
    </row>
    <row r="19" spans="1:39" s="48" customFormat="1" ht="20.25" customHeight="1" thickBot="1" x14ac:dyDescent="0.3">
      <c r="A19" s="33">
        <v>1</v>
      </c>
      <c r="B19" s="364">
        <v>2</v>
      </c>
      <c r="C19" s="364"/>
      <c r="D19" s="365"/>
      <c r="E19" s="366">
        <v>3</v>
      </c>
      <c r="F19" s="367"/>
      <c r="G19" s="367"/>
      <c r="H19" s="367"/>
      <c r="I19" s="367"/>
      <c r="J19" s="367"/>
      <c r="K19" s="367"/>
      <c r="L19" s="368"/>
      <c r="M19" s="198">
        <v>4</v>
      </c>
      <c r="N19" s="34">
        <v>5</v>
      </c>
      <c r="O19" s="35">
        <v>6</v>
      </c>
      <c r="P19" s="36">
        <v>7</v>
      </c>
      <c r="Q19" s="36">
        <v>8</v>
      </c>
      <c r="R19" s="36">
        <v>9</v>
      </c>
      <c r="S19" s="36">
        <v>10</v>
      </c>
      <c r="T19" s="36">
        <v>11</v>
      </c>
      <c r="U19" s="37">
        <v>12</v>
      </c>
      <c r="V19" s="38">
        <v>13</v>
      </c>
      <c r="W19" s="39">
        <v>14</v>
      </c>
      <c r="X19" s="35">
        <v>15</v>
      </c>
      <c r="Y19" s="40">
        <v>16</v>
      </c>
      <c r="Z19" s="40">
        <v>17</v>
      </c>
      <c r="AA19" s="40">
        <v>18</v>
      </c>
      <c r="AB19" s="40">
        <v>19</v>
      </c>
      <c r="AC19" s="40">
        <v>20</v>
      </c>
      <c r="AD19" s="34">
        <v>21</v>
      </c>
      <c r="AE19" s="41">
        <v>22</v>
      </c>
      <c r="AF19" s="42">
        <v>23</v>
      </c>
      <c r="AG19" s="43">
        <v>24</v>
      </c>
      <c r="AH19" s="43">
        <v>25</v>
      </c>
      <c r="AI19" s="44">
        <v>26</v>
      </c>
      <c r="AJ19" s="45">
        <v>27</v>
      </c>
      <c r="AK19" s="46">
        <v>28</v>
      </c>
      <c r="AL19" s="46">
        <v>29</v>
      </c>
      <c r="AM19" s="47">
        <v>30</v>
      </c>
    </row>
    <row r="20" spans="1:39" s="49" customFormat="1" ht="28.8" thickBot="1" x14ac:dyDescent="0.3">
      <c r="A20" s="369" t="s">
        <v>86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1"/>
    </row>
    <row r="21" spans="1:39" s="49" customFormat="1" ht="28.8" thickBot="1" x14ac:dyDescent="0.3">
      <c r="A21" s="372" t="s">
        <v>78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4"/>
    </row>
    <row r="22" spans="1:39" s="111" customFormat="1" ht="36" customHeight="1" thickBot="1" x14ac:dyDescent="0.45">
      <c r="A22" s="167">
        <v>1</v>
      </c>
      <c r="B22" s="467" t="s">
        <v>112</v>
      </c>
      <c r="C22" s="468"/>
      <c r="D22" s="469"/>
      <c r="E22" s="507" t="s">
        <v>31</v>
      </c>
      <c r="F22" s="471"/>
      <c r="G22" s="471"/>
      <c r="H22" s="471"/>
      <c r="I22" s="471"/>
      <c r="J22" s="471"/>
      <c r="K22" s="471"/>
      <c r="L22" s="508"/>
      <c r="M22" s="149">
        <v>2.5</v>
      </c>
      <c r="N22" s="151">
        <f>30*M22</f>
        <v>75</v>
      </c>
      <c r="O22" s="139">
        <f>P22+R22+T22</f>
        <v>0</v>
      </c>
      <c r="P22" s="152"/>
      <c r="Q22" s="150"/>
      <c r="R22" s="150"/>
      <c r="S22" s="150"/>
      <c r="T22" s="150"/>
      <c r="U22" s="150"/>
      <c r="V22" s="148"/>
      <c r="W22" s="139">
        <v>75</v>
      </c>
      <c r="X22" s="152"/>
      <c r="Y22" s="150"/>
      <c r="Z22" s="150"/>
      <c r="AA22" s="150"/>
      <c r="AB22" s="150"/>
      <c r="AC22" s="150"/>
      <c r="AD22" s="150"/>
      <c r="AE22" s="148"/>
      <c r="AF22" s="149"/>
      <c r="AG22" s="150"/>
      <c r="AH22" s="150"/>
      <c r="AI22" s="151"/>
      <c r="AJ22" s="152"/>
      <c r="AK22" s="150"/>
      <c r="AL22" s="150"/>
      <c r="AM22" s="154"/>
    </row>
    <row r="23" spans="1:39" s="50" customFormat="1" ht="49.5" customHeight="1" thickBot="1" x14ac:dyDescent="0.45">
      <c r="A23" s="279">
        <v>2</v>
      </c>
      <c r="B23" s="461" t="s">
        <v>104</v>
      </c>
      <c r="C23" s="457"/>
      <c r="D23" s="458"/>
      <c r="E23" s="466" t="s">
        <v>33</v>
      </c>
      <c r="F23" s="393"/>
      <c r="G23" s="393"/>
      <c r="H23" s="393"/>
      <c r="I23" s="393"/>
      <c r="J23" s="393"/>
      <c r="K23" s="393"/>
      <c r="L23" s="434"/>
      <c r="M23" s="131">
        <v>2</v>
      </c>
      <c r="N23" s="172">
        <f>30*M23</f>
        <v>60</v>
      </c>
      <c r="O23" s="132"/>
      <c r="P23" s="133"/>
      <c r="Q23" s="134"/>
      <c r="R23" s="134"/>
      <c r="S23" s="134"/>
      <c r="T23" s="134"/>
      <c r="U23" s="134"/>
      <c r="V23" s="136"/>
      <c r="W23" s="132">
        <v>60</v>
      </c>
      <c r="X23" s="133"/>
      <c r="Y23" s="150"/>
      <c r="Z23" s="134"/>
      <c r="AA23" s="134"/>
      <c r="AB23" s="134"/>
      <c r="AC23" s="134"/>
      <c r="AD23" s="134"/>
      <c r="AE23" s="136"/>
      <c r="AF23" s="137"/>
      <c r="AG23" s="134"/>
      <c r="AH23" s="134"/>
      <c r="AI23" s="135"/>
      <c r="AJ23" s="133"/>
      <c r="AK23" s="134"/>
      <c r="AL23" s="134"/>
      <c r="AM23" s="135"/>
    </row>
    <row r="24" spans="1:39" s="111" customFormat="1" ht="73.8" customHeight="1" x14ac:dyDescent="0.4">
      <c r="A24" s="168">
        <v>3</v>
      </c>
      <c r="B24" s="461" t="s">
        <v>105</v>
      </c>
      <c r="C24" s="457"/>
      <c r="D24" s="458"/>
      <c r="E24" s="466" t="s">
        <v>137</v>
      </c>
      <c r="F24" s="393"/>
      <c r="G24" s="393"/>
      <c r="H24" s="393"/>
      <c r="I24" s="393"/>
      <c r="J24" s="393"/>
      <c r="K24" s="393"/>
      <c r="L24" s="434"/>
      <c r="M24" s="88">
        <v>2</v>
      </c>
      <c r="N24" s="91">
        <f>30*M24</f>
        <v>60</v>
      </c>
      <c r="O24" s="97"/>
      <c r="P24" s="92"/>
      <c r="Q24" s="89"/>
      <c r="R24" s="89"/>
      <c r="S24" s="89"/>
      <c r="T24" s="89"/>
      <c r="U24" s="89"/>
      <c r="V24" s="90"/>
      <c r="W24" s="97">
        <v>60</v>
      </c>
      <c r="X24" s="92"/>
      <c r="Y24" s="150"/>
      <c r="Z24" s="89"/>
      <c r="AA24" s="89"/>
      <c r="AB24" s="89"/>
      <c r="AC24" s="89"/>
      <c r="AD24" s="89"/>
      <c r="AE24" s="90"/>
      <c r="AF24" s="88"/>
      <c r="AG24" s="89"/>
      <c r="AH24" s="89"/>
      <c r="AI24" s="91"/>
      <c r="AJ24" s="92"/>
      <c r="AK24" s="89"/>
      <c r="AL24" s="89"/>
      <c r="AM24" s="99"/>
    </row>
    <row r="25" spans="1:39" s="111" customFormat="1" ht="52.5" customHeight="1" x14ac:dyDescent="0.4">
      <c r="A25" s="168">
        <v>4</v>
      </c>
      <c r="B25" s="461" t="s">
        <v>125</v>
      </c>
      <c r="C25" s="457"/>
      <c r="D25" s="458"/>
      <c r="E25" s="466" t="s">
        <v>66</v>
      </c>
      <c r="F25" s="393"/>
      <c r="G25" s="393"/>
      <c r="H25" s="393"/>
      <c r="I25" s="393"/>
      <c r="J25" s="393"/>
      <c r="K25" s="393"/>
      <c r="L25" s="434"/>
      <c r="M25" s="137">
        <v>1.5</v>
      </c>
      <c r="N25" s="135">
        <f>30*M25</f>
        <v>45</v>
      </c>
      <c r="O25" s="132">
        <f>P25+R25+T25</f>
        <v>36</v>
      </c>
      <c r="P25" s="133"/>
      <c r="Q25" s="134"/>
      <c r="R25" s="134">
        <v>36</v>
      </c>
      <c r="S25" s="134"/>
      <c r="T25" s="134"/>
      <c r="U25" s="134"/>
      <c r="V25" s="136"/>
      <c r="W25" s="132">
        <f>N25-O25</f>
        <v>9</v>
      </c>
      <c r="X25" s="133"/>
      <c r="Y25" s="134">
        <v>3</v>
      </c>
      <c r="Z25" s="134"/>
      <c r="AA25" s="134"/>
      <c r="AB25" s="134"/>
      <c r="AC25" s="134"/>
      <c r="AD25" s="134"/>
      <c r="AE25" s="136"/>
      <c r="AF25" s="137">
        <f>AG25+AH25+AI25</f>
        <v>2</v>
      </c>
      <c r="AG25" s="134"/>
      <c r="AH25" s="134">
        <v>2</v>
      </c>
      <c r="AI25" s="135"/>
      <c r="AJ25" s="133">
        <f>AK25+AL25+AM25</f>
        <v>0</v>
      </c>
      <c r="AK25" s="134"/>
      <c r="AL25" s="134"/>
      <c r="AM25" s="155"/>
    </row>
    <row r="26" spans="1:39" s="50" customFormat="1" ht="117" customHeight="1" thickBot="1" x14ac:dyDescent="0.45">
      <c r="A26" s="280">
        <v>5</v>
      </c>
      <c r="B26" s="461" t="s">
        <v>139</v>
      </c>
      <c r="C26" s="457"/>
      <c r="D26" s="458"/>
      <c r="E26" s="509" t="s">
        <v>32</v>
      </c>
      <c r="F26" s="510"/>
      <c r="G26" s="510"/>
      <c r="H26" s="510"/>
      <c r="I26" s="510"/>
      <c r="J26" s="510"/>
      <c r="K26" s="510"/>
      <c r="L26" s="511"/>
      <c r="M26" s="171">
        <v>1.5</v>
      </c>
      <c r="N26" s="174">
        <f>30*M26</f>
        <v>45</v>
      </c>
      <c r="O26" s="138">
        <f>P26+R26+T26</f>
        <v>36</v>
      </c>
      <c r="P26" s="160"/>
      <c r="Q26" s="158"/>
      <c r="R26" s="158">
        <v>36</v>
      </c>
      <c r="S26" s="158"/>
      <c r="T26" s="158"/>
      <c r="U26" s="158"/>
      <c r="V26" s="161"/>
      <c r="W26" s="138">
        <f>N26-O26</f>
        <v>9</v>
      </c>
      <c r="X26" s="160"/>
      <c r="Y26" s="158">
        <v>4</v>
      </c>
      <c r="Z26" s="158"/>
      <c r="AA26" s="158"/>
      <c r="AB26" s="158"/>
      <c r="AC26" s="158"/>
      <c r="AD26" s="158"/>
      <c r="AE26" s="161"/>
      <c r="AF26" s="157">
        <f>AG26+AH26+AI26</f>
        <v>0</v>
      </c>
      <c r="AG26" s="158"/>
      <c r="AH26" s="158"/>
      <c r="AI26" s="159"/>
      <c r="AJ26" s="160">
        <f>AK26+AL26+AM26</f>
        <v>2</v>
      </c>
      <c r="AK26" s="158"/>
      <c r="AL26" s="158">
        <v>2</v>
      </c>
      <c r="AM26" s="159"/>
    </row>
    <row r="27" spans="1:39" s="95" customFormat="1" ht="28.8" thickBot="1" x14ac:dyDescent="0.45">
      <c r="A27" s="446" t="s">
        <v>74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8"/>
      <c r="M27" s="209">
        <f>M25+M26</f>
        <v>3</v>
      </c>
      <c r="N27" s="209">
        <f t="shared" ref="N27:AM27" si="0">N25+N26</f>
        <v>90</v>
      </c>
      <c r="O27" s="209">
        <f t="shared" si="0"/>
        <v>72</v>
      </c>
      <c r="P27" s="209">
        <f t="shared" si="0"/>
        <v>0</v>
      </c>
      <c r="Q27" s="209">
        <f t="shared" si="0"/>
        <v>0</v>
      </c>
      <c r="R27" s="209">
        <f t="shared" si="0"/>
        <v>72</v>
      </c>
      <c r="S27" s="209">
        <f t="shared" si="0"/>
        <v>0</v>
      </c>
      <c r="T27" s="209">
        <f t="shared" si="0"/>
        <v>0</v>
      </c>
      <c r="U27" s="209">
        <f t="shared" si="0"/>
        <v>0</v>
      </c>
      <c r="V27" s="209">
        <f t="shared" si="0"/>
        <v>0</v>
      </c>
      <c r="W27" s="209">
        <v>18</v>
      </c>
      <c r="X27" s="209">
        <f t="shared" si="0"/>
        <v>0</v>
      </c>
      <c r="Y27" s="209">
        <v>2</v>
      </c>
      <c r="Z27" s="209">
        <f t="shared" si="0"/>
        <v>0</v>
      </c>
      <c r="AA27" s="209">
        <f t="shared" si="0"/>
        <v>0</v>
      </c>
      <c r="AB27" s="209">
        <f t="shared" si="0"/>
        <v>0</v>
      </c>
      <c r="AC27" s="209">
        <f t="shared" si="0"/>
        <v>0</v>
      </c>
      <c r="AD27" s="209">
        <f t="shared" si="0"/>
        <v>0</v>
      </c>
      <c r="AE27" s="209">
        <f t="shared" si="0"/>
        <v>0</v>
      </c>
      <c r="AF27" s="209">
        <f t="shared" si="0"/>
        <v>2</v>
      </c>
      <c r="AG27" s="209">
        <f t="shared" si="0"/>
        <v>0</v>
      </c>
      <c r="AH27" s="209">
        <f t="shared" si="0"/>
        <v>2</v>
      </c>
      <c r="AI27" s="209">
        <f t="shared" si="0"/>
        <v>0</v>
      </c>
      <c r="AJ27" s="209">
        <f t="shared" si="0"/>
        <v>2</v>
      </c>
      <c r="AK27" s="209">
        <f t="shared" si="0"/>
        <v>0</v>
      </c>
      <c r="AL27" s="209">
        <f t="shared" si="0"/>
        <v>2</v>
      </c>
      <c r="AM27" s="127">
        <f t="shared" si="0"/>
        <v>0</v>
      </c>
    </row>
    <row r="28" spans="1:39" s="128" customFormat="1" ht="28.8" thickBot="1" x14ac:dyDescent="0.3">
      <c r="A28" s="390" t="s">
        <v>79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2"/>
    </row>
    <row r="29" spans="1:39" s="49" customFormat="1" ht="55.5" customHeight="1" x14ac:dyDescent="0.25">
      <c r="A29" s="103">
        <v>6</v>
      </c>
      <c r="B29" s="461" t="s">
        <v>84</v>
      </c>
      <c r="C29" s="457"/>
      <c r="D29" s="458"/>
      <c r="E29" s="507" t="s">
        <v>136</v>
      </c>
      <c r="F29" s="471"/>
      <c r="G29" s="471"/>
      <c r="H29" s="471"/>
      <c r="I29" s="471"/>
      <c r="J29" s="471"/>
      <c r="K29" s="471"/>
      <c r="L29" s="508"/>
      <c r="M29" s="114">
        <v>4</v>
      </c>
      <c r="N29" s="87">
        <f t="shared" ref="N29:N42" si="1">30*M29</f>
        <v>120</v>
      </c>
      <c r="O29" s="96">
        <f>P29+R29+T29</f>
        <v>72</v>
      </c>
      <c r="P29" s="177">
        <v>36</v>
      </c>
      <c r="Q29" s="86"/>
      <c r="R29" s="86">
        <v>36</v>
      </c>
      <c r="S29" s="86"/>
      <c r="T29" s="86"/>
      <c r="U29" s="86"/>
      <c r="V29" s="178"/>
      <c r="W29" s="96">
        <f>N29-O29</f>
        <v>48</v>
      </c>
      <c r="X29" s="177">
        <v>3</v>
      </c>
      <c r="Y29" s="86"/>
      <c r="Z29" s="86">
        <v>3</v>
      </c>
      <c r="AA29" s="86"/>
      <c r="AB29" s="86"/>
      <c r="AC29" s="86">
        <v>3</v>
      </c>
      <c r="AD29" s="123"/>
      <c r="AE29" s="124"/>
      <c r="AF29" s="85">
        <f>AG29+AH29+AI29</f>
        <v>4</v>
      </c>
      <c r="AG29" s="125">
        <v>2</v>
      </c>
      <c r="AH29" s="86">
        <v>2</v>
      </c>
      <c r="AI29" s="87"/>
      <c r="AJ29" s="85"/>
      <c r="AK29" s="86"/>
      <c r="AL29" s="86"/>
      <c r="AM29" s="126"/>
    </row>
    <row r="30" spans="1:39" s="50" customFormat="1" ht="55.2" customHeight="1" x14ac:dyDescent="0.4">
      <c r="A30" s="168">
        <v>7</v>
      </c>
      <c r="B30" s="461" t="s">
        <v>64</v>
      </c>
      <c r="C30" s="457"/>
      <c r="D30" s="458"/>
      <c r="E30" s="466" t="s">
        <v>62</v>
      </c>
      <c r="F30" s="393"/>
      <c r="G30" s="393"/>
      <c r="H30" s="393"/>
      <c r="I30" s="393"/>
      <c r="J30" s="393"/>
      <c r="K30" s="393"/>
      <c r="L30" s="434"/>
      <c r="M30" s="84">
        <v>6.5</v>
      </c>
      <c r="N30" s="98">
        <f t="shared" si="1"/>
        <v>195</v>
      </c>
      <c r="O30" s="97">
        <f>P30+R30+T30</f>
        <v>108</v>
      </c>
      <c r="P30" s="92">
        <v>54</v>
      </c>
      <c r="Q30" s="89"/>
      <c r="R30" s="89">
        <v>36</v>
      </c>
      <c r="S30" s="89"/>
      <c r="T30" s="89">
        <v>18</v>
      </c>
      <c r="U30" s="89"/>
      <c r="V30" s="90"/>
      <c r="W30" s="97">
        <f>N30-O30</f>
        <v>87</v>
      </c>
      <c r="X30" s="92">
        <v>3</v>
      </c>
      <c r="Y30" s="89"/>
      <c r="Z30" s="89">
        <v>3</v>
      </c>
      <c r="AA30" s="89"/>
      <c r="AB30" s="89"/>
      <c r="AC30" s="89"/>
      <c r="AD30" s="89"/>
      <c r="AE30" s="90"/>
      <c r="AF30" s="88">
        <f>AG30+AH30+AI30</f>
        <v>6</v>
      </c>
      <c r="AG30" s="89">
        <v>3</v>
      </c>
      <c r="AH30" s="89">
        <v>2</v>
      </c>
      <c r="AI30" s="91">
        <v>1</v>
      </c>
      <c r="AJ30" s="88"/>
      <c r="AK30" s="89"/>
      <c r="AL30" s="89"/>
      <c r="AM30" s="91"/>
    </row>
    <row r="31" spans="1:39" s="50" customFormat="1" ht="85.2" customHeight="1" x14ac:dyDescent="0.4">
      <c r="A31" s="168">
        <v>8</v>
      </c>
      <c r="B31" s="461" t="s">
        <v>92</v>
      </c>
      <c r="C31" s="457"/>
      <c r="D31" s="458"/>
      <c r="E31" s="466" t="s">
        <v>62</v>
      </c>
      <c r="F31" s="393"/>
      <c r="G31" s="393"/>
      <c r="H31" s="393"/>
      <c r="I31" s="393"/>
      <c r="J31" s="393"/>
      <c r="K31" s="393"/>
      <c r="L31" s="434"/>
      <c r="M31" s="84">
        <v>6.5</v>
      </c>
      <c r="N31" s="98">
        <f t="shared" si="1"/>
        <v>195</v>
      </c>
      <c r="O31" s="97">
        <f>P31+R31+T31</f>
        <v>108</v>
      </c>
      <c r="P31" s="92">
        <v>54</v>
      </c>
      <c r="Q31" s="89"/>
      <c r="R31" s="89">
        <v>36</v>
      </c>
      <c r="S31" s="89"/>
      <c r="T31" s="89">
        <v>18</v>
      </c>
      <c r="U31" s="89"/>
      <c r="V31" s="90"/>
      <c r="W31" s="97">
        <f>N31-O31</f>
        <v>87</v>
      </c>
      <c r="X31" s="92">
        <v>4</v>
      </c>
      <c r="Y31" s="89"/>
      <c r="Z31" s="89">
        <v>4</v>
      </c>
      <c r="AA31" s="89"/>
      <c r="AB31" s="89"/>
      <c r="AC31" s="89"/>
      <c r="AD31" s="89"/>
      <c r="AE31" s="90"/>
      <c r="AF31" s="88"/>
      <c r="AG31" s="89"/>
      <c r="AH31" s="89"/>
      <c r="AI31" s="91"/>
      <c r="AJ31" s="170">
        <f>AK31+AL31+AM31</f>
        <v>6</v>
      </c>
      <c r="AK31" s="93">
        <v>3</v>
      </c>
      <c r="AL31" s="93">
        <v>2</v>
      </c>
      <c r="AM31" s="94">
        <v>1</v>
      </c>
    </row>
    <row r="32" spans="1:39" s="50" customFormat="1" ht="51.75" customHeight="1" x14ac:dyDescent="0.4">
      <c r="A32" s="168">
        <v>9</v>
      </c>
      <c r="B32" s="461" t="s">
        <v>110</v>
      </c>
      <c r="C32" s="457"/>
      <c r="D32" s="458"/>
      <c r="E32" s="466" t="s">
        <v>62</v>
      </c>
      <c r="F32" s="393"/>
      <c r="G32" s="393"/>
      <c r="H32" s="393"/>
      <c r="I32" s="393"/>
      <c r="J32" s="393"/>
      <c r="K32" s="393"/>
      <c r="L32" s="434"/>
      <c r="M32" s="84">
        <v>1</v>
      </c>
      <c r="N32" s="98">
        <f t="shared" si="1"/>
        <v>30</v>
      </c>
      <c r="O32" s="97"/>
      <c r="P32" s="92"/>
      <c r="Q32" s="89"/>
      <c r="R32" s="89"/>
      <c r="S32" s="89"/>
      <c r="T32" s="89"/>
      <c r="U32" s="89"/>
      <c r="V32" s="90"/>
      <c r="W32" s="97">
        <v>30</v>
      </c>
      <c r="X32" s="92"/>
      <c r="Y32" s="89"/>
      <c r="Z32" s="89"/>
      <c r="AA32" s="89"/>
      <c r="AB32" s="89"/>
      <c r="AC32" s="89"/>
      <c r="AD32" s="89"/>
      <c r="AE32" s="90"/>
      <c r="AF32" s="88"/>
      <c r="AG32" s="89"/>
      <c r="AH32" s="89"/>
      <c r="AI32" s="91"/>
      <c r="AJ32" s="170"/>
      <c r="AK32" s="93"/>
      <c r="AL32" s="93"/>
      <c r="AM32" s="94"/>
    </row>
    <row r="33" spans="1:64" s="50" customFormat="1" ht="56.4" customHeight="1" x14ac:dyDescent="0.4">
      <c r="A33" s="168">
        <v>10</v>
      </c>
      <c r="B33" s="461" t="s">
        <v>123</v>
      </c>
      <c r="C33" s="457"/>
      <c r="D33" s="458"/>
      <c r="E33" s="466" t="s">
        <v>70</v>
      </c>
      <c r="F33" s="393"/>
      <c r="G33" s="393"/>
      <c r="H33" s="393"/>
      <c r="I33" s="393"/>
      <c r="J33" s="393"/>
      <c r="K33" s="393"/>
      <c r="L33" s="434"/>
      <c r="M33" s="131">
        <v>1</v>
      </c>
      <c r="N33" s="172">
        <f t="shared" si="1"/>
        <v>30</v>
      </c>
      <c r="O33" s="132">
        <f>P33+R33+T33</f>
        <v>0</v>
      </c>
      <c r="P33" s="133"/>
      <c r="Q33" s="134"/>
      <c r="R33" s="134"/>
      <c r="S33" s="134"/>
      <c r="T33" s="134"/>
      <c r="U33" s="134"/>
      <c r="V33" s="136"/>
      <c r="W33" s="132">
        <f t="shared" ref="W33:W39" si="2">N33-O33</f>
        <v>30</v>
      </c>
      <c r="X33" s="133"/>
      <c r="Y33" s="134">
        <v>3</v>
      </c>
      <c r="Z33" s="134"/>
      <c r="AA33" s="134"/>
      <c r="AB33" s="134">
        <v>3</v>
      </c>
      <c r="AC33" s="134"/>
      <c r="AD33" s="134"/>
      <c r="AE33" s="136"/>
      <c r="AF33" s="137">
        <f>AG33+AH33+AI33</f>
        <v>0</v>
      </c>
      <c r="AG33" s="134"/>
      <c r="AH33" s="134"/>
      <c r="AI33" s="135"/>
      <c r="AJ33" s="137">
        <f>AK33+AL33+AM33</f>
        <v>0</v>
      </c>
      <c r="AK33" s="134"/>
      <c r="AL33" s="134"/>
      <c r="AM33" s="135"/>
    </row>
    <row r="34" spans="1:64" s="113" customFormat="1" ht="60" customHeight="1" x14ac:dyDescent="0.4">
      <c r="A34" s="168">
        <v>11</v>
      </c>
      <c r="B34" s="461" t="s">
        <v>61</v>
      </c>
      <c r="C34" s="457"/>
      <c r="D34" s="458"/>
      <c r="E34" s="466" t="s">
        <v>62</v>
      </c>
      <c r="F34" s="393"/>
      <c r="G34" s="393"/>
      <c r="H34" s="393"/>
      <c r="I34" s="393"/>
      <c r="J34" s="393"/>
      <c r="K34" s="393"/>
      <c r="L34" s="434"/>
      <c r="M34" s="88">
        <v>5</v>
      </c>
      <c r="N34" s="98">
        <f t="shared" si="1"/>
        <v>150</v>
      </c>
      <c r="O34" s="97">
        <f>P34+R34+T34</f>
        <v>72</v>
      </c>
      <c r="P34" s="92">
        <v>36</v>
      </c>
      <c r="Q34" s="89"/>
      <c r="R34" s="89">
        <v>36</v>
      </c>
      <c r="S34" s="89"/>
      <c r="T34" s="89"/>
      <c r="U34" s="89"/>
      <c r="V34" s="90"/>
      <c r="W34" s="97">
        <f t="shared" si="2"/>
        <v>78</v>
      </c>
      <c r="X34" s="92">
        <v>3</v>
      </c>
      <c r="Y34" s="89"/>
      <c r="Z34" s="89">
        <v>3</v>
      </c>
      <c r="AA34" s="89"/>
      <c r="AB34" s="89"/>
      <c r="AC34" s="89">
        <v>3</v>
      </c>
      <c r="AD34" s="89"/>
      <c r="AE34" s="90"/>
      <c r="AF34" s="88">
        <f>SUM(AG34:AI34)</f>
        <v>4</v>
      </c>
      <c r="AG34" s="89">
        <v>2</v>
      </c>
      <c r="AH34" s="89">
        <v>2</v>
      </c>
      <c r="AI34" s="91"/>
      <c r="AJ34" s="88"/>
      <c r="AK34" s="89"/>
      <c r="AL34" s="89"/>
      <c r="AM34" s="99"/>
    </row>
    <row r="35" spans="1:64" s="113" customFormat="1" ht="57" customHeight="1" x14ac:dyDescent="0.4">
      <c r="A35" s="168">
        <v>12</v>
      </c>
      <c r="B35" s="461" t="s">
        <v>63</v>
      </c>
      <c r="C35" s="457"/>
      <c r="D35" s="458"/>
      <c r="E35" s="466" t="s">
        <v>62</v>
      </c>
      <c r="F35" s="393"/>
      <c r="G35" s="393"/>
      <c r="H35" s="393"/>
      <c r="I35" s="393"/>
      <c r="J35" s="393"/>
      <c r="K35" s="393"/>
      <c r="L35" s="434"/>
      <c r="M35" s="169">
        <v>3.5</v>
      </c>
      <c r="N35" s="98">
        <f t="shared" si="1"/>
        <v>105</v>
      </c>
      <c r="O35" s="97">
        <f>P35+R35+T35</f>
        <v>72</v>
      </c>
      <c r="P35" s="92">
        <v>36</v>
      </c>
      <c r="Q35" s="89"/>
      <c r="R35" s="89">
        <v>36</v>
      </c>
      <c r="S35" s="89"/>
      <c r="T35" s="89"/>
      <c r="U35" s="89"/>
      <c r="V35" s="90"/>
      <c r="W35" s="97">
        <f t="shared" si="2"/>
        <v>33</v>
      </c>
      <c r="X35" s="92"/>
      <c r="Y35" s="89">
        <v>4</v>
      </c>
      <c r="Z35" s="89">
        <v>4</v>
      </c>
      <c r="AA35" s="89"/>
      <c r="AB35" s="89"/>
      <c r="AC35" s="89">
        <v>4</v>
      </c>
      <c r="AD35" s="89"/>
      <c r="AE35" s="90"/>
      <c r="AF35" s="88">
        <f>SUM(AG35:AI35)</f>
        <v>0</v>
      </c>
      <c r="AG35" s="89"/>
      <c r="AH35" s="89"/>
      <c r="AI35" s="91"/>
      <c r="AJ35" s="88">
        <f>AK35+AL35+AM35</f>
        <v>4</v>
      </c>
      <c r="AK35" s="89">
        <v>2</v>
      </c>
      <c r="AL35" s="89">
        <v>2</v>
      </c>
      <c r="AM35" s="99"/>
    </row>
    <row r="36" spans="1:64" s="50" customFormat="1" ht="36" customHeight="1" x14ac:dyDescent="0.4">
      <c r="A36" s="168">
        <v>13</v>
      </c>
      <c r="B36" s="461" t="s">
        <v>126</v>
      </c>
      <c r="C36" s="457"/>
      <c r="D36" s="458"/>
      <c r="E36" s="466" t="s">
        <v>70</v>
      </c>
      <c r="F36" s="393"/>
      <c r="G36" s="393"/>
      <c r="H36" s="393"/>
      <c r="I36" s="393"/>
      <c r="J36" s="393"/>
      <c r="K36" s="393"/>
      <c r="L36" s="434"/>
      <c r="M36" s="131">
        <v>4.5</v>
      </c>
      <c r="N36" s="172">
        <f t="shared" si="1"/>
        <v>135</v>
      </c>
      <c r="O36" s="132">
        <f>P36+R36+T36</f>
        <v>72</v>
      </c>
      <c r="P36" s="133">
        <v>36</v>
      </c>
      <c r="Q36" s="134"/>
      <c r="R36" s="134">
        <v>18</v>
      </c>
      <c r="S36" s="134"/>
      <c r="T36" s="134">
        <v>18</v>
      </c>
      <c r="U36" s="134"/>
      <c r="V36" s="136"/>
      <c r="W36" s="132">
        <f t="shared" si="2"/>
        <v>63</v>
      </c>
      <c r="X36" s="133"/>
      <c r="Y36" s="134">
        <v>3</v>
      </c>
      <c r="Z36" s="134">
        <v>3</v>
      </c>
      <c r="AA36" s="134"/>
      <c r="AB36" s="134"/>
      <c r="AC36" s="134"/>
      <c r="AD36" s="134"/>
      <c r="AE36" s="136"/>
      <c r="AF36" s="137">
        <f>AG36+AH36+AI36</f>
        <v>4</v>
      </c>
      <c r="AG36" s="134">
        <v>2</v>
      </c>
      <c r="AH36" s="134">
        <v>1</v>
      </c>
      <c r="AI36" s="135">
        <v>1</v>
      </c>
      <c r="AJ36" s="137"/>
      <c r="AK36" s="134"/>
      <c r="AL36" s="134"/>
      <c r="AM36" s="135"/>
    </row>
    <row r="37" spans="1:64" s="50" customFormat="1" ht="64.2" customHeight="1" x14ac:dyDescent="0.4">
      <c r="A37" s="168">
        <v>14</v>
      </c>
      <c r="B37" s="461" t="s">
        <v>124</v>
      </c>
      <c r="C37" s="457"/>
      <c r="D37" s="458"/>
      <c r="E37" s="466" t="s">
        <v>70</v>
      </c>
      <c r="F37" s="393"/>
      <c r="G37" s="393"/>
      <c r="H37" s="393"/>
      <c r="I37" s="393"/>
      <c r="J37" s="393"/>
      <c r="K37" s="393"/>
      <c r="L37" s="434"/>
      <c r="M37" s="131">
        <v>1.5</v>
      </c>
      <c r="N37" s="172">
        <f t="shared" si="1"/>
        <v>45</v>
      </c>
      <c r="O37" s="132"/>
      <c r="P37" s="133"/>
      <c r="Q37" s="134"/>
      <c r="R37" s="134"/>
      <c r="S37" s="134"/>
      <c r="T37" s="134"/>
      <c r="U37" s="134"/>
      <c r="V37" s="136"/>
      <c r="W37" s="132">
        <f t="shared" si="2"/>
        <v>45</v>
      </c>
      <c r="X37" s="133"/>
      <c r="Y37" s="225" t="s">
        <v>113</v>
      </c>
      <c r="Z37" s="134"/>
      <c r="AA37" s="134">
        <v>4</v>
      </c>
      <c r="AB37" s="134"/>
      <c r="AC37" s="134"/>
      <c r="AD37" s="134"/>
      <c r="AE37" s="136"/>
      <c r="AF37" s="137">
        <f>AG37+AH37+AI37</f>
        <v>0</v>
      </c>
      <c r="AG37" s="134"/>
      <c r="AH37" s="134"/>
      <c r="AI37" s="135"/>
      <c r="AJ37" s="137"/>
      <c r="AK37" s="134"/>
      <c r="AL37" s="134"/>
      <c r="AM37" s="135"/>
    </row>
    <row r="38" spans="1:64" s="50" customFormat="1" ht="66.599999999999994" customHeight="1" x14ac:dyDescent="0.4">
      <c r="A38" s="168">
        <v>15</v>
      </c>
      <c r="B38" s="461" t="s">
        <v>85</v>
      </c>
      <c r="C38" s="457"/>
      <c r="D38" s="458"/>
      <c r="E38" s="466" t="s">
        <v>70</v>
      </c>
      <c r="F38" s="393"/>
      <c r="G38" s="393"/>
      <c r="H38" s="393"/>
      <c r="I38" s="393"/>
      <c r="J38" s="393"/>
      <c r="K38" s="393"/>
      <c r="L38" s="434"/>
      <c r="M38" s="84">
        <v>4</v>
      </c>
      <c r="N38" s="98">
        <f t="shared" si="1"/>
        <v>120</v>
      </c>
      <c r="O38" s="97">
        <f>P38+R38+T38</f>
        <v>72</v>
      </c>
      <c r="P38" s="92">
        <v>36</v>
      </c>
      <c r="Q38" s="89"/>
      <c r="R38" s="89">
        <v>18</v>
      </c>
      <c r="S38" s="89"/>
      <c r="T38" s="89">
        <v>18</v>
      </c>
      <c r="U38" s="89"/>
      <c r="V38" s="90"/>
      <c r="W38" s="97">
        <f t="shared" si="2"/>
        <v>48</v>
      </c>
      <c r="X38" s="92"/>
      <c r="Y38" s="89">
        <v>4</v>
      </c>
      <c r="Z38" s="89">
        <v>4</v>
      </c>
      <c r="AA38" s="89"/>
      <c r="AB38" s="89"/>
      <c r="AC38" s="89">
        <v>4</v>
      </c>
      <c r="AD38" s="89"/>
      <c r="AE38" s="90"/>
      <c r="AF38" s="88"/>
      <c r="AG38" s="89"/>
      <c r="AH38" s="89"/>
      <c r="AI38" s="91"/>
      <c r="AJ38" s="170">
        <f>AK38+AL38+AM38</f>
        <v>4</v>
      </c>
      <c r="AK38" s="93">
        <v>2</v>
      </c>
      <c r="AL38" s="93">
        <v>1</v>
      </c>
      <c r="AM38" s="94">
        <v>1</v>
      </c>
      <c r="BL38" s="50" t="s">
        <v>94</v>
      </c>
    </row>
    <row r="39" spans="1:64" s="50" customFormat="1" ht="51.75" customHeight="1" x14ac:dyDescent="0.4">
      <c r="A39" s="168">
        <v>16</v>
      </c>
      <c r="B39" s="461" t="s">
        <v>88</v>
      </c>
      <c r="C39" s="457"/>
      <c r="D39" s="458"/>
      <c r="E39" s="466" t="s">
        <v>50</v>
      </c>
      <c r="F39" s="393"/>
      <c r="G39" s="393"/>
      <c r="H39" s="393"/>
      <c r="I39" s="393"/>
      <c r="J39" s="393"/>
      <c r="K39" s="393"/>
      <c r="L39" s="434"/>
      <c r="M39" s="164">
        <v>3.5</v>
      </c>
      <c r="N39" s="172">
        <f t="shared" si="1"/>
        <v>105</v>
      </c>
      <c r="O39" s="132">
        <f>P39+R39+T39</f>
        <v>72</v>
      </c>
      <c r="P39" s="133">
        <v>36</v>
      </c>
      <c r="Q39" s="134"/>
      <c r="R39" s="134">
        <v>18</v>
      </c>
      <c r="S39" s="134"/>
      <c r="T39" s="134">
        <v>18</v>
      </c>
      <c r="U39" s="134"/>
      <c r="V39" s="136"/>
      <c r="W39" s="132">
        <f t="shared" si="2"/>
        <v>33</v>
      </c>
      <c r="X39" s="133"/>
      <c r="Y39" s="134">
        <v>3</v>
      </c>
      <c r="Z39" s="134">
        <v>3</v>
      </c>
      <c r="AA39" s="134"/>
      <c r="AB39" s="134"/>
      <c r="AC39" s="134"/>
      <c r="AD39" s="134"/>
      <c r="AE39" s="136"/>
      <c r="AF39" s="137">
        <f>AG39+AH39+AI39</f>
        <v>4</v>
      </c>
      <c r="AG39" s="134">
        <v>2</v>
      </c>
      <c r="AH39" s="134">
        <v>1</v>
      </c>
      <c r="AI39" s="135">
        <v>1</v>
      </c>
      <c r="AJ39" s="137">
        <f>AK39+AL39+AM39</f>
        <v>0</v>
      </c>
      <c r="AK39" s="134"/>
      <c r="AL39" s="134"/>
      <c r="AM39" s="135"/>
    </row>
    <row r="40" spans="1:64" s="50" customFormat="1" ht="114" customHeight="1" x14ac:dyDescent="0.4">
      <c r="A40" s="168">
        <v>17</v>
      </c>
      <c r="B40" s="461" t="s">
        <v>115</v>
      </c>
      <c r="C40" s="457"/>
      <c r="D40" s="458"/>
      <c r="E40" s="449" t="s">
        <v>70</v>
      </c>
      <c r="F40" s="444"/>
      <c r="G40" s="444"/>
      <c r="H40" s="444"/>
      <c r="I40" s="444"/>
      <c r="J40" s="444"/>
      <c r="K40" s="444"/>
      <c r="L40" s="445"/>
      <c r="M40" s="137">
        <v>4</v>
      </c>
      <c r="N40" s="135">
        <f t="shared" si="1"/>
        <v>120</v>
      </c>
      <c r="O40" s="132">
        <v>72</v>
      </c>
      <c r="P40" s="133">
        <v>36</v>
      </c>
      <c r="Q40" s="134"/>
      <c r="R40" s="134">
        <v>18</v>
      </c>
      <c r="S40" s="134"/>
      <c r="T40" s="140">
        <v>18</v>
      </c>
      <c r="U40" s="140"/>
      <c r="V40" s="173"/>
      <c r="W40" s="132">
        <v>48</v>
      </c>
      <c r="X40" s="133"/>
      <c r="Y40" s="134">
        <v>3</v>
      </c>
      <c r="Z40" s="134">
        <v>3</v>
      </c>
      <c r="AA40" s="134"/>
      <c r="AB40" s="134"/>
      <c r="AC40" s="134">
        <v>3</v>
      </c>
      <c r="AD40" s="134"/>
      <c r="AE40" s="141"/>
      <c r="AF40" s="137">
        <v>4</v>
      </c>
      <c r="AG40" s="134">
        <v>2</v>
      </c>
      <c r="AH40" s="134">
        <v>1</v>
      </c>
      <c r="AI40" s="135">
        <v>1</v>
      </c>
      <c r="AJ40" s="137">
        <f>AK40+AL40+AM40</f>
        <v>0</v>
      </c>
      <c r="AK40" s="134"/>
      <c r="AL40" s="134"/>
      <c r="AM40" s="135"/>
      <c r="AN40" s="50" t="s">
        <v>143</v>
      </c>
    </row>
    <row r="41" spans="1:64" s="50" customFormat="1" ht="115.2" customHeight="1" thickBot="1" x14ac:dyDescent="0.45">
      <c r="A41" s="168">
        <v>18</v>
      </c>
      <c r="B41" s="470" t="s">
        <v>116</v>
      </c>
      <c r="C41" s="459"/>
      <c r="D41" s="460"/>
      <c r="E41" s="449" t="s">
        <v>70</v>
      </c>
      <c r="F41" s="444"/>
      <c r="G41" s="444"/>
      <c r="H41" s="444"/>
      <c r="I41" s="444"/>
      <c r="J41" s="444"/>
      <c r="K41" s="444"/>
      <c r="L41" s="445"/>
      <c r="M41" s="171">
        <v>4</v>
      </c>
      <c r="N41" s="135">
        <f t="shared" si="1"/>
        <v>120</v>
      </c>
      <c r="O41" s="132">
        <v>72</v>
      </c>
      <c r="P41" s="160">
        <v>36</v>
      </c>
      <c r="Q41" s="158"/>
      <c r="R41" s="158">
        <v>18</v>
      </c>
      <c r="S41" s="158"/>
      <c r="T41" s="158">
        <v>18</v>
      </c>
      <c r="U41" s="158"/>
      <c r="V41" s="161"/>
      <c r="W41" s="132">
        <v>48</v>
      </c>
      <c r="X41" s="160">
        <v>4</v>
      </c>
      <c r="Y41" s="158"/>
      <c r="Z41" s="158">
        <v>4</v>
      </c>
      <c r="AA41" s="203"/>
      <c r="AB41" s="203"/>
      <c r="AC41" s="203"/>
      <c r="AD41" s="158"/>
      <c r="AE41" s="156"/>
      <c r="AF41" s="157"/>
      <c r="AG41" s="158"/>
      <c r="AH41" s="158"/>
      <c r="AI41" s="159"/>
      <c r="AJ41" s="157">
        <v>4</v>
      </c>
      <c r="AK41" s="158">
        <v>2</v>
      </c>
      <c r="AL41" s="158">
        <v>1</v>
      </c>
      <c r="AM41" s="159">
        <v>1</v>
      </c>
      <c r="AN41" s="50" t="s">
        <v>142</v>
      </c>
    </row>
    <row r="42" spans="1:64" s="50" customFormat="1" ht="136.19999999999999" customHeight="1" x14ac:dyDescent="0.4">
      <c r="A42" s="168">
        <v>19</v>
      </c>
      <c r="B42" s="461" t="s">
        <v>119</v>
      </c>
      <c r="C42" s="457"/>
      <c r="D42" s="458"/>
      <c r="E42" s="449" t="s">
        <v>70</v>
      </c>
      <c r="F42" s="444"/>
      <c r="G42" s="444"/>
      <c r="H42" s="444"/>
      <c r="I42" s="444"/>
      <c r="J42" s="444"/>
      <c r="K42" s="444"/>
      <c r="L42" s="445"/>
      <c r="M42" s="137">
        <v>9</v>
      </c>
      <c r="N42" s="135">
        <f t="shared" si="1"/>
        <v>270</v>
      </c>
      <c r="O42" s="132">
        <f>P42+R42+T42</f>
        <v>162</v>
      </c>
      <c r="P42" s="133">
        <v>90</v>
      </c>
      <c r="Q42" s="134"/>
      <c r="R42" s="134">
        <v>36</v>
      </c>
      <c r="S42" s="134"/>
      <c r="T42" s="140">
        <v>36</v>
      </c>
      <c r="U42" s="140"/>
      <c r="V42" s="173"/>
      <c r="W42" s="132">
        <f>N42-O42</f>
        <v>108</v>
      </c>
      <c r="X42" s="133">
        <v>4</v>
      </c>
      <c r="Y42" s="134"/>
      <c r="Z42" s="134">
        <v>4</v>
      </c>
      <c r="AA42" s="134"/>
      <c r="AB42" s="134"/>
      <c r="AC42" s="134">
        <v>4</v>
      </c>
      <c r="AD42" s="134"/>
      <c r="AE42" s="141"/>
      <c r="AF42" s="137"/>
      <c r="AG42" s="134"/>
      <c r="AH42" s="134"/>
      <c r="AI42" s="135"/>
      <c r="AJ42" s="137">
        <v>9</v>
      </c>
      <c r="AK42" s="134">
        <v>5</v>
      </c>
      <c r="AL42" s="134">
        <v>2</v>
      </c>
      <c r="AM42" s="135">
        <v>2</v>
      </c>
      <c r="AN42" s="50" t="s">
        <v>144</v>
      </c>
    </row>
    <row r="43" spans="1:64" ht="15.6" thickBot="1" x14ac:dyDescent="0.3"/>
    <row r="44" spans="1:64" s="95" customFormat="1" ht="36" customHeight="1" thickBot="1" x14ac:dyDescent="0.45">
      <c r="A44" s="394" t="s">
        <v>75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6"/>
      <c r="M44" s="165">
        <f t="shared" ref="M44:V44" si="3">M41+M42+M40+M39+M38+M37+M36+M35+M34+M33+M31+M30+M29</f>
        <v>57</v>
      </c>
      <c r="N44" s="165">
        <f t="shared" si="3"/>
        <v>1710</v>
      </c>
      <c r="O44" s="165">
        <f>O29+O30+O31+O34+O35+O36+O37+O38+O39+O40+O41+O42</f>
        <v>954</v>
      </c>
      <c r="P44" s="165">
        <f t="shared" si="3"/>
        <v>486</v>
      </c>
      <c r="Q44" s="165">
        <f t="shared" si="3"/>
        <v>0</v>
      </c>
      <c r="R44" s="165">
        <f t="shared" si="3"/>
        <v>306</v>
      </c>
      <c r="S44" s="165">
        <f t="shared" si="3"/>
        <v>0</v>
      </c>
      <c r="T44" s="165">
        <f t="shared" si="3"/>
        <v>162</v>
      </c>
      <c r="U44" s="165">
        <f t="shared" si="3"/>
        <v>0</v>
      </c>
      <c r="V44" s="165">
        <f t="shared" si="3"/>
        <v>0</v>
      </c>
      <c r="W44" s="165">
        <f>W29+W30+W31+W33+W34+W35+W36+W37+W38+W39+W40+W41+W42</f>
        <v>756</v>
      </c>
      <c r="X44" s="165">
        <v>6</v>
      </c>
      <c r="Y44" s="165">
        <v>7</v>
      </c>
      <c r="Z44" s="165">
        <v>11</v>
      </c>
      <c r="AA44" s="165">
        <v>1</v>
      </c>
      <c r="AB44" s="165">
        <v>1</v>
      </c>
      <c r="AC44" s="165">
        <v>6</v>
      </c>
      <c r="AD44" s="165">
        <f t="shared" ref="AD44:AM44" si="4">AD41+AD42+AD40+AD39+AD38+AD37+AD36+AD35+AD34+AD33+AD31+AD30+AD29</f>
        <v>0</v>
      </c>
      <c r="AE44" s="165">
        <f t="shared" si="4"/>
        <v>0</v>
      </c>
      <c r="AF44" s="165">
        <f>AF29+AF30+AF31+AF32+AF33+AF34+AF35+AF36+AF37+AF38+AF39+AF40+AF41+AF42</f>
        <v>26</v>
      </c>
      <c r="AG44" s="165">
        <f>AG29+AG30+AG31+AG32+AG33+AG34+AG35+AG36+AG37+AG38+AG39+AG40+AG41+AG42</f>
        <v>13</v>
      </c>
      <c r="AH44" s="165">
        <f t="shared" si="4"/>
        <v>9</v>
      </c>
      <c r="AI44" s="165">
        <f t="shared" si="4"/>
        <v>4</v>
      </c>
      <c r="AJ44" s="165">
        <f t="shared" si="4"/>
        <v>27</v>
      </c>
      <c r="AK44" s="165">
        <f t="shared" si="4"/>
        <v>14</v>
      </c>
      <c r="AL44" s="165">
        <f t="shared" si="4"/>
        <v>8</v>
      </c>
      <c r="AM44" s="226">
        <f t="shared" si="4"/>
        <v>5</v>
      </c>
    </row>
    <row r="45" spans="1:64" s="51" customFormat="1" ht="36" customHeight="1" thickBot="1" x14ac:dyDescent="0.45">
      <c r="A45" s="394" t="s">
        <v>76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6"/>
      <c r="M45" s="165">
        <f>M44+M27</f>
        <v>60</v>
      </c>
      <c r="N45" s="165">
        <f t="shared" ref="N45:AM45" si="5">N44+N27</f>
        <v>1800</v>
      </c>
      <c r="O45" s="195">
        <f t="shared" si="5"/>
        <v>1026</v>
      </c>
      <c r="P45" s="165">
        <f t="shared" si="5"/>
        <v>486</v>
      </c>
      <c r="Q45" s="165">
        <f t="shared" si="5"/>
        <v>0</v>
      </c>
      <c r="R45" s="165">
        <f t="shared" si="5"/>
        <v>378</v>
      </c>
      <c r="S45" s="165">
        <f t="shared" si="5"/>
        <v>0</v>
      </c>
      <c r="T45" s="165">
        <f t="shared" si="5"/>
        <v>162</v>
      </c>
      <c r="U45" s="165">
        <f t="shared" si="5"/>
        <v>0</v>
      </c>
      <c r="V45" s="165">
        <f t="shared" si="5"/>
        <v>0</v>
      </c>
      <c r="W45" s="165">
        <f>W44+W27</f>
        <v>774</v>
      </c>
      <c r="X45" s="165">
        <f t="shared" si="5"/>
        <v>6</v>
      </c>
      <c r="Y45" s="165">
        <f t="shared" si="5"/>
        <v>9</v>
      </c>
      <c r="Z45" s="165">
        <f t="shared" si="5"/>
        <v>11</v>
      </c>
      <c r="AA45" s="165">
        <f t="shared" si="5"/>
        <v>1</v>
      </c>
      <c r="AB45" s="165">
        <f t="shared" si="5"/>
        <v>1</v>
      </c>
      <c r="AC45" s="165">
        <f t="shared" si="5"/>
        <v>6</v>
      </c>
      <c r="AD45" s="165">
        <f t="shared" si="5"/>
        <v>0</v>
      </c>
      <c r="AE45" s="165">
        <f t="shared" si="5"/>
        <v>0</v>
      </c>
      <c r="AF45" s="165">
        <f t="shared" si="5"/>
        <v>28</v>
      </c>
      <c r="AG45" s="165">
        <f t="shared" si="5"/>
        <v>13</v>
      </c>
      <c r="AH45" s="165">
        <f t="shared" si="5"/>
        <v>11</v>
      </c>
      <c r="AI45" s="165">
        <f t="shared" si="5"/>
        <v>4</v>
      </c>
      <c r="AJ45" s="165">
        <f t="shared" si="5"/>
        <v>29</v>
      </c>
      <c r="AK45" s="165">
        <f t="shared" si="5"/>
        <v>14</v>
      </c>
      <c r="AL45" s="165">
        <f t="shared" si="5"/>
        <v>10</v>
      </c>
      <c r="AM45" s="166">
        <f t="shared" si="5"/>
        <v>5</v>
      </c>
    </row>
    <row r="46" spans="1:64" s="104" customFormat="1" ht="36" customHeight="1" thickBot="1" x14ac:dyDescent="0.3">
      <c r="A46" s="512" t="s">
        <v>77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513"/>
      <c r="AL46" s="513"/>
      <c r="AM46" s="514"/>
    </row>
    <row r="47" spans="1:64" s="104" customFormat="1" ht="36" customHeight="1" thickBot="1" x14ac:dyDescent="0.3">
      <c r="A47" s="512" t="s">
        <v>80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3"/>
      <c r="AL47" s="513"/>
      <c r="AM47" s="514"/>
    </row>
    <row r="48" spans="1:64" s="112" customFormat="1" ht="63.75" customHeight="1" x14ac:dyDescent="0.4">
      <c r="A48" s="500"/>
      <c r="B48" s="450" t="s">
        <v>120</v>
      </c>
      <c r="C48" s="451"/>
      <c r="D48" s="502"/>
      <c r="E48" s="450" t="s">
        <v>121</v>
      </c>
      <c r="F48" s="451"/>
      <c r="G48" s="451"/>
      <c r="H48" s="451"/>
      <c r="I48" s="452"/>
      <c r="J48" s="427" t="s">
        <v>122</v>
      </c>
      <c r="K48" s="428"/>
      <c r="L48" s="429"/>
      <c r="M48" s="181"/>
      <c r="N48" s="180"/>
      <c r="O48" s="189"/>
      <c r="P48" s="181"/>
      <c r="Q48" s="182"/>
      <c r="R48" s="182"/>
      <c r="S48" s="182"/>
      <c r="T48" s="182"/>
      <c r="U48" s="182"/>
      <c r="V48" s="180"/>
      <c r="W48" s="189"/>
      <c r="X48" s="181"/>
      <c r="Y48" s="182"/>
      <c r="Z48" s="182"/>
      <c r="AA48" s="182"/>
      <c r="AB48" s="182"/>
      <c r="AC48" s="182"/>
      <c r="AD48" s="182"/>
      <c r="AE48" s="180"/>
      <c r="AF48" s="179"/>
      <c r="AG48" s="182"/>
      <c r="AH48" s="182"/>
      <c r="AI48" s="190"/>
      <c r="AJ48" s="181"/>
      <c r="AK48" s="182"/>
      <c r="AL48" s="182"/>
      <c r="AM48" s="183"/>
    </row>
    <row r="49" spans="1:39" s="112" customFormat="1" ht="33.75" customHeight="1" x14ac:dyDescent="0.4">
      <c r="A49" s="501"/>
      <c r="B49" s="453"/>
      <c r="C49" s="454"/>
      <c r="D49" s="503"/>
      <c r="E49" s="453"/>
      <c r="F49" s="454"/>
      <c r="G49" s="454"/>
      <c r="H49" s="454"/>
      <c r="I49" s="455"/>
      <c r="J49" s="424" t="s">
        <v>54</v>
      </c>
      <c r="K49" s="425"/>
      <c r="L49" s="191" t="s">
        <v>55</v>
      </c>
      <c r="M49" s="186"/>
      <c r="N49" s="185"/>
      <c r="O49" s="192"/>
      <c r="P49" s="186"/>
      <c r="Q49" s="187"/>
      <c r="R49" s="187"/>
      <c r="S49" s="187"/>
      <c r="T49" s="187"/>
      <c r="U49" s="187"/>
      <c r="V49" s="204"/>
      <c r="W49" s="192"/>
      <c r="X49" s="186"/>
      <c r="Y49" s="187"/>
      <c r="Z49" s="187"/>
      <c r="AA49" s="187"/>
      <c r="AB49" s="187"/>
      <c r="AC49" s="187"/>
      <c r="AD49" s="187"/>
      <c r="AE49" s="204"/>
      <c r="AF49" s="184"/>
      <c r="AG49" s="187"/>
      <c r="AH49" s="187"/>
      <c r="AI49" s="193"/>
      <c r="AJ49" s="186"/>
      <c r="AK49" s="187"/>
      <c r="AL49" s="187"/>
      <c r="AM49" s="188"/>
    </row>
    <row r="50" spans="1:39" s="112" customFormat="1" ht="33.75" customHeight="1" x14ac:dyDescent="0.4">
      <c r="A50" s="241"/>
      <c r="B50" s="476" t="s">
        <v>129</v>
      </c>
      <c r="C50" s="477"/>
      <c r="D50" s="478"/>
      <c r="E50" s="410"/>
      <c r="F50" s="411"/>
      <c r="G50" s="411"/>
      <c r="H50" s="411"/>
      <c r="I50" s="412"/>
      <c r="J50" s="201"/>
      <c r="K50" s="202"/>
      <c r="L50" s="242"/>
      <c r="M50" s="184"/>
      <c r="N50" s="185"/>
      <c r="O50" s="192"/>
      <c r="P50" s="186"/>
      <c r="Q50" s="187"/>
      <c r="R50" s="187"/>
      <c r="S50" s="187"/>
      <c r="T50" s="187"/>
      <c r="U50" s="187"/>
      <c r="V50" s="185"/>
      <c r="W50" s="205"/>
      <c r="X50" s="184"/>
      <c r="Y50" s="187"/>
      <c r="Z50" s="187"/>
      <c r="AA50" s="187"/>
      <c r="AB50" s="187"/>
      <c r="AC50" s="187"/>
      <c r="AD50" s="187"/>
      <c r="AE50" s="185"/>
      <c r="AF50" s="184"/>
      <c r="AG50" s="187"/>
      <c r="AH50" s="187"/>
      <c r="AI50" s="204"/>
      <c r="AJ50" s="184"/>
      <c r="AK50" s="187"/>
      <c r="AL50" s="187"/>
      <c r="AM50" s="188"/>
    </row>
    <row r="51" spans="1:39" s="8" customFormat="1" ht="35.4" customHeight="1" x14ac:dyDescent="0.4">
      <c r="A51" s="243">
        <v>20</v>
      </c>
      <c r="B51" s="476" t="s">
        <v>93</v>
      </c>
      <c r="C51" s="477"/>
      <c r="D51" s="478"/>
      <c r="E51" s="357" t="s">
        <v>51</v>
      </c>
      <c r="F51" s="358"/>
      <c r="G51" s="358"/>
      <c r="H51" s="358"/>
      <c r="I51" s="359"/>
      <c r="J51" s="483">
        <v>2</v>
      </c>
      <c r="K51" s="494"/>
      <c r="L51" s="244"/>
      <c r="M51" s="245">
        <v>2</v>
      </c>
      <c r="N51" s="246">
        <f>30*M51</f>
        <v>60</v>
      </c>
      <c r="O51" s="143"/>
      <c r="P51" s="146"/>
      <c r="Q51" s="144"/>
      <c r="R51" s="144"/>
      <c r="S51" s="144"/>
      <c r="T51" s="144"/>
      <c r="U51" s="144"/>
      <c r="V51" s="247"/>
      <c r="W51" s="248">
        <v>60</v>
      </c>
      <c r="X51" s="249"/>
      <c r="Y51" s="144"/>
      <c r="Z51" s="144"/>
      <c r="AA51" s="144"/>
      <c r="AB51" s="144"/>
      <c r="AC51" s="144"/>
      <c r="AD51" s="144"/>
      <c r="AE51" s="145"/>
      <c r="AF51" s="249"/>
      <c r="AG51" s="144"/>
      <c r="AH51" s="144"/>
      <c r="AI51" s="145"/>
      <c r="AJ51" s="250"/>
      <c r="AK51" s="251"/>
      <c r="AL51" s="251"/>
      <c r="AM51" s="252"/>
    </row>
    <row r="52" spans="1:39" s="8" customFormat="1" ht="29.4" customHeight="1" x14ac:dyDescent="0.4">
      <c r="A52" s="243"/>
      <c r="B52" s="479" t="s">
        <v>130</v>
      </c>
      <c r="C52" s="480"/>
      <c r="D52" s="481"/>
      <c r="E52" s="482"/>
      <c r="F52" s="483"/>
      <c r="G52" s="483"/>
      <c r="H52" s="483"/>
      <c r="I52" s="484"/>
      <c r="J52" s="253"/>
      <c r="K52" s="254"/>
      <c r="L52" s="244"/>
      <c r="M52" s="245"/>
      <c r="N52" s="246"/>
      <c r="O52" s="143"/>
      <c r="P52" s="146"/>
      <c r="Q52" s="144"/>
      <c r="R52" s="144"/>
      <c r="S52" s="144"/>
      <c r="T52" s="144"/>
      <c r="U52" s="144"/>
      <c r="V52" s="247"/>
      <c r="W52" s="248"/>
      <c r="X52" s="249"/>
      <c r="Y52" s="144"/>
      <c r="Z52" s="144"/>
      <c r="AA52" s="144"/>
      <c r="AB52" s="144"/>
      <c r="AC52" s="144"/>
      <c r="AD52" s="144"/>
      <c r="AE52" s="145"/>
      <c r="AF52" s="249"/>
      <c r="AG52" s="144"/>
      <c r="AH52" s="144"/>
      <c r="AI52" s="145"/>
      <c r="AJ52" s="250"/>
      <c r="AK52" s="251"/>
      <c r="AL52" s="251"/>
      <c r="AM52" s="252"/>
    </row>
    <row r="53" spans="1:39" s="8" customFormat="1" ht="55.8" customHeight="1" x14ac:dyDescent="0.4">
      <c r="A53" s="243">
        <v>21</v>
      </c>
      <c r="B53" s="476" t="s">
        <v>141</v>
      </c>
      <c r="C53" s="477"/>
      <c r="D53" s="478"/>
      <c r="E53" s="387" t="s">
        <v>135</v>
      </c>
      <c r="F53" s="388"/>
      <c r="G53" s="388"/>
      <c r="H53" s="388"/>
      <c r="I53" s="389"/>
      <c r="J53" s="483">
        <v>2</v>
      </c>
      <c r="K53" s="494"/>
      <c r="L53" s="244"/>
      <c r="M53" s="245">
        <v>2</v>
      </c>
      <c r="N53" s="246">
        <f>30*M53</f>
        <v>60</v>
      </c>
      <c r="O53" s="143"/>
      <c r="P53" s="146"/>
      <c r="Q53" s="144"/>
      <c r="R53" s="144"/>
      <c r="S53" s="144"/>
      <c r="T53" s="144"/>
      <c r="U53" s="144"/>
      <c r="V53" s="247"/>
      <c r="W53" s="248">
        <v>60</v>
      </c>
      <c r="X53" s="249"/>
      <c r="Y53" s="144"/>
      <c r="Z53" s="144"/>
      <c r="AA53" s="144"/>
      <c r="AB53" s="144"/>
      <c r="AC53" s="144"/>
      <c r="AD53" s="144"/>
      <c r="AE53" s="145"/>
      <c r="AF53" s="249"/>
      <c r="AG53" s="144"/>
      <c r="AH53" s="144"/>
      <c r="AI53" s="145"/>
      <c r="AJ53" s="250"/>
      <c r="AK53" s="144"/>
      <c r="AL53" s="144"/>
      <c r="AM53" s="145"/>
    </row>
    <row r="54" spans="1:39" s="8" customFormat="1" ht="31.2" customHeight="1" x14ac:dyDescent="0.4">
      <c r="A54" s="243"/>
      <c r="B54" s="479" t="s">
        <v>131</v>
      </c>
      <c r="C54" s="480"/>
      <c r="D54" s="481"/>
      <c r="E54" s="482"/>
      <c r="F54" s="483"/>
      <c r="G54" s="483"/>
      <c r="H54" s="483"/>
      <c r="I54" s="484"/>
      <c r="J54" s="255">
        <v>2</v>
      </c>
      <c r="K54" s="256"/>
      <c r="L54" s="244"/>
      <c r="M54" s="245"/>
      <c r="N54" s="246"/>
      <c r="O54" s="143"/>
      <c r="P54" s="146"/>
      <c r="Q54" s="144"/>
      <c r="R54" s="144"/>
      <c r="S54" s="144"/>
      <c r="T54" s="144"/>
      <c r="U54" s="144"/>
      <c r="V54" s="247"/>
      <c r="W54" s="248"/>
      <c r="X54" s="249"/>
      <c r="Y54" s="144"/>
      <c r="Z54" s="144"/>
      <c r="AA54" s="144"/>
      <c r="AB54" s="144"/>
      <c r="AC54" s="144"/>
      <c r="AD54" s="144"/>
      <c r="AE54" s="145"/>
      <c r="AF54" s="249"/>
      <c r="AG54" s="144"/>
      <c r="AH54" s="144"/>
      <c r="AI54" s="145"/>
      <c r="AJ54" s="250"/>
      <c r="AK54" s="144"/>
      <c r="AL54" s="144"/>
      <c r="AM54" s="145"/>
    </row>
    <row r="55" spans="1:39" s="8" customFormat="1" ht="28.8" customHeight="1" thickBot="1" x14ac:dyDescent="0.45">
      <c r="A55" s="243">
        <v>22</v>
      </c>
      <c r="B55" s="531" t="s">
        <v>127</v>
      </c>
      <c r="C55" s="532"/>
      <c r="D55" s="533"/>
      <c r="E55" s="495" t="s">
        <v>65</v>
      </c>
      <c r="F55" s="496"/>
      <c r="G55" s="496"/>
      <c r="H55" s="496"/>
      <c r="I55" s="497"/>
      <c r="J55" s="498"/>
      <c r="K55" s="499"/>
      <c r="L55" s="257"/>
      <c r="M55" s="245">
        <v>2</v>
      </c>
      <c r="N55" s="246">
        <f>30*M55</f>
        <v>60</v>
      </c>
      <c r="O55" s="143"/>
      <c r="P55" s="146"/>
      <c r="Q55" s="144"/>
      <c r="R55" s="144"/>
      <c r="S55" s="144"/>
      <c r="T55" s="144"/>
      <c r="U55" s="144"/>
      <c r="V55" s="247"/>
      <c r="W55" s="248">
        <v>60</v>
      </c>
      <c r="X55" s="249"/>
      <c r="Y55" s="144"/>
      <c r="Z55" s="144"/>
      <c r="AA55" s="144"/>
      <c r="AB55" s="144"/>
      <c r="AC55" s="144"/>
      <c r="AD55" s="144"/>
      <c r="AE55" s="258"/>
      <c r="AF55" s="249"/>
      <c r="AG55" s="144"/>
      <c r="AH55" s="144"/>
      <c r="AI55" s="145"/>
      <c r="AJ55" s="250"/>
      <c r="AK55" s="251"/>
      <c r="AL55" s="251"/>
      <c r="AM55" s="252"/>
    </row>
    <row r="56" spans="1:39" s="51" customFormat="1" ht="28.8" thickBot="1" x14ac:dyDescent="0.45">
      <c r="A56" s="442" t="s">
        <v>81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93"/>
      <c r="M56" s="259">
        <f>M55+M53+M51</f>
        <v>6</v>
      </c>
      <c r="N56" s="259"/>
      <c r="O56" s="130">
        <f t="shared" ref="O56:AM56" si="6">O55+O53+O51</f>
        <v>0</v>
      </c>
      <c r="P56" s="130">
        <f t="shared" si="6"/>
        <v>0</v>
      </c>
      <c r="Q56" s="130">
        <f t="shared" si="6"/>
        <v>0</v>
      </c>
      <c r="R56" s="130">
        <f t="shared" si="6"/>
        <v>0</v>
      </c>
      <c r="S56" s="130">
        <f t="shared" si="6"/>
        <v>0</v>
      </c>
      <c r="T56" s="130">
        <f t="shared" si="6"/>
        <v>0</v>
      </c>
      <c r="U56" s="130">
        <f t="shared" si="6"/>
        <v>0</v>
      </c>
      <c r="V56" s="130">
        <f t="shared" si="6"/>
        <v>0</v>
      </c>
      <c r="W56" s="130"/>
      <c r="X56" s="130">
        <f t="shared" si="6"/>
        <v>0</v>
      </c>
      <c r="Y56" s="130"/>
      <c r="Z56" s="130">
        <f t="shared" si="6"/>
        <v>0</v>
      </c>
      <c r="AA56" s="130">
        <f t="shared" si="6"/>
        <v>0</v>
      </c>
      <c r="AB56" s="130">
        <f t="shared" si="6"/>
        <v>0</v>
      </c>
      <c r="AC56" s="130">
        <f t="shared" si="6"/>
        <v>0</v>
      </c>
      <c r="AD56" s="130">
        <f t="shared" si="6"/>
        <v>0</v>
      </c>
      <c r="AE56" s="130">
        <f t="shared" si="6"/>
        <v>0</v>
      </c>
      <c r="AF56" s="130">
        <f t="shared" si="6"/>
        <v>0</v>
      </c>
      <c r="AG56" s="130">
        <f t="shared" si="6"/>
        <v>0</v>
      </c>
      <c r="AH56" s="130">
        <f t="shared" si="6"/>
        <v>0</v>
      </c>
      <c r="AI56" s="130">
        <f t="shared" si="6"/>
        <v>0</v>
      </c>
      <c r="AJ56" s="130">
        <f t="shared" si="6"/>
        <v>0</v>
      </c>
      <c r="AK56" s="130">
        <f t="shared" si="6"/>
        <v>0</v>
      </c>
      <c r="AL56" s="130">
        <f t="shared" si="6"/>
        <v>0</v>
      </c>
      <c r="AM56" s="127">
        <f t="shared" si="6"/>
        <v>0</v>
      </c>
    </row>
    <row r="57" spans="1:39" s="104" customFormat="1" ht="32.25" customHeight="1" thickBot="1" x14ac:dyDescent="0.3">
      <c r="A57" s="390" t="s">
        <v>111</v>
      </c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2"/>
    </row>
    <row r="58" spans="1:39" s="112" customFormat="1" ht="63.75" customHeight="1" x14ac:dyDescent="0.4">
      <c r="A58" s="500"/>
      <c r="B58" s="450" t="s">
        <v>120</v>
      </c>
      <c r="C58" s="451"/>
      <c r="D58" s="502"/>
      <c r="E58" s="450" t="s">
        <v>121</v>
      </c>
      <c r="F58" s="451"/>
      <c r="G58" s="451"/>
      <c r="H58" s="451"/>
      <c r="I58" s="452"/>
      <c r="J58" s="427" t="s">
        <v>122</v>
      </c>
      <c r="K58" s="428"/>
      <c r="L58" s="429"/>
      <c r="M58" s="181"/>
      <c r="N58" s="180"/>
      <c r="O58" s="189"/>
      <c r="P58" s="181"/>
      <c r="Q58" s="182"/>
      <c r="R58" s="182"/>
      <c r="S58" s="182"/>
      <c r="T58" s="182"/>
      <c r="U58" s="182"/>
      <c r="V58" s="180"/>
      <c r="W58" s="189"/>
      <c r="X58" s="181"/>
      <c r="Y58" s="182"/>
      <c r="Z58" s="182"/>
      <c r="AA58" s="182"/>
      <c r="AB58" s="182"/>
      <c r="AC58" s="182"/>
      <c r="AD58" s="182"/>
      <c r="AE58" s="180"/>
      <c r="AF58" s="179"/>
      <c r="AG58" s="182"/>
      <c r="AH58" s="182"/>
      <c r="AI58" s="190"/>
      <c r="AJ58" s="181"/>
      <c r="AK58" s="182"/>
      <c r="AL58" s="182"/>
      <c r="AM58" s="183"/>
    </row>
    <row r="59" spans="1:39" s="112" customFormat="1" ht="33.75" customHeight="1" thickBot="1" x14ac:dyDescent="0.45">
      <c r="A59" s="501"/>
      <c r="B59" s="453"/>
      <c r="C59" s="454"/>
      <c r="D59" s="503"/>
      <c r="E59" s="453"/>
      <c r="F59" s="454"/>
      <c r="G59" s="454"/>
      <c r="H59" s="454"/>
      <c r="I59" s="455"/>
      <c r="J59" s="424" t="s">
        <v>54</v>
      </c>
      <c r="K59" s="425"/>
      <c r="L59" s="191" t="s">
        <v>55</v>
      </c>
      <c r="M59" s="186"/>
      <c r="N59" s="185"/>
      <c r="O59" s="192"/>
      <c r="P59" s="186"/>
      <c r="Q59" s="187"/>
      <c r="R59" s="187"/>
      <c r="S59" s="187"/>
      <c r="T59" s="187"/>
      <c r="U59" s="187"/>
      <c r="V59" s="204"/>
      <c r="W59" s="192"/>
      <c r="X59" s="186"/>
      <c r="Y59" s="187"/>
      <c r="Z59" s="187"/>
      <c r="AA59" s="187"/>
      <c r="AB59" s="187"/>
      <c r="AC59" s="187"/>
      <c r="AD59" s="187"/>
      <c r="AE59" s="204"/>
      <c r="AF59" s="184"/>
      <c r="AG59" s="187"/>
      <c r="AH59" s="187"/>
      <c r="AI59" s="193"/>
      <c r="AJ59" s="186"/>
      <c r="AK59" s="187"/>
      <c r="AL59" s="187"/>
      <c r="AM59" s="188"/>
    </row>
    <row r="60" spans="1:39" s="112" customFormat="1" ht="33.75" customHeight="1" thickBot="1" x14ac:dyDescent="0.45">
      <c r="A60" s="241"/>
      <c r="B60" s="485" t="s">
        <v>133</v>
      </c>
      <c r="C60" s="486"/>
      <c r="D60" s="487"/>
      <c r="E60" s="488"/>
      <c r="F60" s="489"/>
      <c r="G60" s="489"/>
      <c r="H60" s="489"/>
      <c r="I60" s="489"/>
      <c r="J60" s="260"/>
      <c r="K60" s="194"/>
      <c r="L60" s="242"/>
      <c r="M60" s="184"/>
      <c r="N60" s="185"/>
      <c r="O60" s="192"/>
      <c r="P60" s="186"/>
      <c r="Q60" s="187"/>
      <c r="R60" s="187"/>
      <c r="S60" s="187"/>
      <c r="T60" s="187"/>
      <c r="U60" s="187"/>
      <c r="V60" s="185"/>
      <c r="W60" s="205"/>
      <c r="X60" s="184"/>
      <c r="Y60" s="187"/>
      <c r="Z60" s="187"/>
      <c r="AA60" s="187"/>
      <c r="AB60" s="187"/>
      <c r="AC60" s="187"/>
      <c r="AD60" s="187"/>
      <c r="AE60" s="185"/>
      <c r="AF60" s="184"/>
      <c r="AG60" s="187"/>
      <c r="AH60" s="187"/>
      <c r="AI60" s="204"/>
      <c r="AJ60" s="184"/>
      <c r="AK60" s="187"/>
      <c r="AL60" s="187"/>
      <c r="AM60" s="188"/>
    </row>
    <row r="61" spans="1:39" s="8" customFormat="1" ht="34.200000000000003" customHeight="1" x14ac:dyDescent="0.4">
      <c r="A61" s="261">
        <v>23</v>
      </c>
      <c r="B61" s="485" t="s">
        <v>132</v>
      </c>
      <c r="C61" s="486"/>
      <c r="D61" s="487"/>
      <c r="E61" s="534" t="s">
        <v>117</v>
      </c>
      <c r="F61" s="535"/>
      <c r="G61" s="535"/>
      <c r="H61" s="535"/>
      <c r="I61" s="535"/>
      <c r="J61" s="536">
        <v>2</v>
      </c>
      <c r="K61" s="537"/>
      <c r="L61" s="262"/>
      <c r="M61" s="147">
        <v>6</v>
      </c>
      <c r="N61" s="162">
        <f>30*M61</f>
        <v>180</v>
      </c>
      <c r="O61" s="139"/>
      <c r="P61" s="152"/>
      <c r="Q61" s="150"/>
      <c r="R61" s="150"/>
      <c r="S61" s="150"/>
      <c r="T61" s="150"/>
      <c r="U61" s="150"/>
      <c r="V61" s="151"/>
      <c r="W61" s="139">
        <v>180</v>
      </c>
      <c r="X61" s="152"/>
      <c r="Y61" s="150"/>
      <c r="Z61" s="150"/>
      <c r="AA61" s="150"/>
      <c r="AB61" s="150"/>
      <c r="AC61" s="150"/>
      <c r="AD61" s="150"/>
      <c r="AE61" s="151"/>
      <c r="AF61" s="152"/>
      <c r="AG61" s="150"/>
      <c r="AH61" s="150"/>
      <c r="AI61" s="151"/>
      <c r="AJ61" s="263"/>
      <c r="AK61" s="153"/>
      <c r="AL61" s="153"/>
      <c r="AM61" s="264"/>
    </row>
    <row r="62" spans="1:39" s="8" customFormat="1" ht="28.2" customHeight="1" x14ac:dyDescent="0.4">
      <c r="A62" s="265"/>
      <c r="B62" s="421" t="s">
        <v>134</v>
      </c>
      <c r="C62" s="422"/>
      <c r="D62" s="423"/>
      <c r="E62" s="483"/>
      <c r="F62" s="483"/>
      <c r="G62" s="483"/>
      <c r="H62" s="483"/>
      <c r="I62" s="483"/>
      <c r="J62" s="207"/>
      <c r="K62" s="208"/>
      <c r="L62" s="206"/>
      <c r="M62" s="142"/>
      <c r="N62" s="172"/>
      <c r="O62" s="132"/>
      <c r="P62" s="133"/>
      <c r="Q62" s="134"/>
      <c r="R62" s="134"/>
      <c r="S62" s="134"/>
      <c r="T62" s="134"/>
      <c r="U62" s="134"/>
      <c r="V62" s="135"/>
      <c r="W62" s="132"/>
      <c r="X62" s="133"/>
      <c r="Y62" s="134"/>
      <c r="Z62" s="134"/>
      <c r="AA62" s="134"/>
      <c r="AB62" s="134"/>
      <c r="AC62" s="134"/>
      <c r="AD62" s="134"/>
      <c r="AE62" s="135"/>
      <c r="AF62" s="133"/>
      <c r="AG62" s="134"/>
      <c r="AH62" s="134"/>
      <c r="AI62" s="135"/>
      <c r="AJ62" s="163"/>
      <c r="AK62" s="140"/>
      <c r="AL62" s="140"/>
      <c r="AM62" s="140"/>
    </row>
    <row r="63" spans="1:39" s="8" customFormat="1" ht="30.6" customHeight="1" thickBot="1" x14ac:dyDescent="0.45">
      <c r="A63" s="266">
        <v>24</v>
      </c>
      <c r="B63" s="490" t="s">
        <v>128</v>
      </c>
      <c r="C63" s="491"/>
      <c r="D63" s="492"/>
      <c r="E63" s="538" t="s">
        <v>70</v>
      </c>
      <c r="F63" s="539"/>
      <c r="G63" s="539"/>
      <c r="H63" s="539"/>
      <c r="I63" s="539"/>
      <c r="J63" s="540">
        <v>2</v>
      </c>
      <c r="K63" s="541"/>
      <c r="L63" s="267"/>
      <c r="M63" s="268">
        <v>4</v>
      </c>
      <c r="N63" s="269">
        <f>30*M63</f>
        <v>120</v>
      </c>
      <c r="O63" s="270"/>
      <c r="P63" s="271"/>
      <c r="Q63" s="272"/>
      <c r="R63" s="272"/>
      <c r="S63" s="272"/>
      <c r="T63" s="272"/>
      <c r="U63" s="272"/>
      <c r="V63" s="273"/>
      <c r="W63" s="274">
        <v>120</v>
      </c>
      <c r="X63" s="275"/>
      <c r="Y63" s="272"/>
      <c r="Z63" s="272"/>
      <c r="AA63" s="272"/>
      <c r="AB63" s="272"/>
      <c r="AC63" s="272"/>
      <c r="AD63" s="272"/>
      <c r="AE63" s="258"/>
      <c r="AF63" s="275"/>
      <c r="AG63" s="272"/>
      <c r="AH63" s="272"/>
      <c r="AI63" s="258"/>
      <c r="AJ63" s="276"/>
      <c r="AK63" s="272"/>
      <c r="AL63" s="272"/>
      <c r="AM63" s="258"/>
    </row>
    <row r="64" spans="1:39" s="51" customFormat="1" ht="36" customHeight="1" thickBot="1" x14ac:dyDescent="0.45">
      <c r="A64" s="442" t="s">
        <v>81</v>
      </c>
      <c r="B64" s="443"/>
      <c r="C64" s="443"/>
      <c r="D64" s="443"/>
      <c r="E64" s="443"/>
      <c r="F64" s="443"/>
      <c r="G64" s="443"/>
      <c r="H64" s="443"/>
      <c r="I64" s="443"/>
      <c r="J64" s="443"/>
      <c r="K64" s="443"/>
      <c r="L64" s="493"/>
      <c r="M64" s="259"/>
      <c r="N64" s="259"/>
      <c r="O64" s="130">
        <f t="shared" ref="O64:AM64" si="7">O63+O61</f>
        <v>0</v>
      </c>
      <c r="P64" s="130">
        <f t="shared" si="7"/>
        <v>0</v>
      </c>
      <c r="Q64" s="130">
        <f t="shared" si="7"/>
        <v>0</v>
      </c>
      <c r="R64" s="130">
        <f t="shared" si="7"/>
        <v>0</v>
      </c>
      <c r="S64" s="130">
        <f t="shared" si="7"/>
        <v>0</v>
      </c>
      <c r="T64" s="130">
        <f t="shared" si="7"/>
        <v>0</v>
      </c>
      <c r="U64" s="130">
        <f t="shared" si="7"/>
        <v>0</v>
      </c>
      <c r="V64" s="130">
        <f t="shared" si="7"/>
        <v>0</v>
      </c>
      <c r="W64" s="130"/>
      <c r="X64" s="130">
        <f t="shared" si="7"/>
        <v>0</v>
      </c>
      <c r="Y64" s="130">
        <f t="shared" si="7"/>
        <v>0</v>
      </c>
      <c r="Z64" s="130">
        <f t="shared" si="7"/>
        <v>0</v>
      </c>
      <c r="AA64" s="130">
        <f t="shared" si="7"/>
        <v>0</v>
      </c>
      <c r="AB64" s="130">
        <f t="shared" si="7"/>
        <v>0</v>
      </c>
      <c r="AC64" s="130">
        <f t="shared" si="7"/>
        <v>0</v>
      </c>
      <c r="AD64" s="130">
        <f t="shared" si="7"/>
        <v>0</v>
      </c>
      <c r="AE64" s="130">
        <f t="shared" si="7"/>
        <v>0</v>
      </c>
      <c r="AF64" s="130">
        <f t="shared" si="7"/>
        <v>0</v>
      </c>
      <c r="AG64" s="130">
        <f t="shared" si="7"/>
        <v>0</v>
      </c>
      <c r="AH64" s="130">
        <f t="shared" si="7"/>
        <v>0</v>
      </c>
      <c r="AI64" s="130">
        <f t="shared" si="7"/>
        <v>0</v>
      </c>
      <c r="AJ64" s="130">
        <f t="shared" si="7"/>
        <v>0</v>
      </c>
      <c r="AK64" s="130">
        <f t="shared" si="7"/>
        <v>0</v>
      </c>
      <c r="AL64" s="130">
        <f t="shared" si="7"/>
        <v>0</v>
      </c>
      <c r="AM64" s="127">
        <f t="shared" si="7"/>
        <v>0</v>
      </c>
    </row>
    <row r="65" spans="1:42" s="51" customFormat="1" ht="36" customHeight="1" thickBot="1" x14ac:dyDescent="0.45">
      <c r="A65" s="442" t="s">
        <v>82</v>
      </c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93"/>
      <c r="M65" s="259"/>
      <c r="N65" s="259">
        <f>N64+N56</f>
        <v>0</v>
      </c>
      <c r="O65" s="83">
        <f t="shared" ref="O65:AM65" si="8">O64</f>
        <v>0</v>
      </c>
      <c r="P65" s="83">
        <f t="shared" si="8"/>
        <v>0</v>
      </c>
      <c r="Q65" s="83">
        <f t="shared" si="8"/>
        <v>0</v>
      </c>
      <c r="R65" s="83">
        <f t="shared" si="8"/>
        <v>0</v>
      </c>
      <c r="S65" s="83">
        <f t="shared" si="8"/>
        <v>0</v>
      </c>
      <c r="T65" s="83">
        <f t="shared" si="8"/>
        <v>0</v>
      </c>
      <c r="U65" s="83">
        <f t="shared" si="8"/>
        <v>0</v>
      </c>
      <c r="V65" s="83">
        <f t="shared" si="8"/>
        <v>0</v>
      </c>
      <c r="W65" s="83">
        <f t="shared" si="8"/>
        <v>0</v>
      </c>
      <c r="X65" s="83">
        <f t="shared" si="8"/>
        <v>0</v>
      </c>
      <c r="Y65" s="83">
        <f t="shared" si="8"/>
        <v>0</v>
      </c>
      <c r="Z65" s="83">
        <f t="shared" si="8"/>
        <v>0</v>
      </c>
      <c r="AA65" s="83">
        <f t="shared" si="8"/>
        <v>0</v>
      </c>
      <c r="AB65" s="83">
        <f t="shared" si="8"/>
        <v>0</v>
      </c>
      <c r="AC65" s="83">
        <f t="shared" si="8"/>
        <v>0</v>
      </c>
      <c r="AD65" s="83">
        <f t="shared" si="8"/>
        <v>0</v>
      </c>
      <c r="AE65" s="83">
        <f t="shared" si="8"/>
        <v>0</v>
      </c>
      <c r="AF65" s="83">
        <f t="shared" si="8"/>
        <v>0</v>
      </c>
      <c r="AG65" s="83">
        <f t="shared" si="8"/>
        <v>0</v>
      </c>
      <c r="AH65" s="83">
        <f t="shared" si="8"/>
        <v>0</v>
      </c>
      <c r="AI65" s="83">
        <f t="shared" si="8"/>
        <v>0</v>
      </c>
      <c r="AJ65" s="83">
        <f t="shared" si="8"/>
        <v>0</v>
      </c>
      <c r="AK65" s="83">
        <f t="shared" si="8"/>
        <v>0</v>
      </c>
      <c r="AL65" s="83">
        <f t="shared" si="8"/>
        <v>0</v>
      </c>
      <c r="AM65" s="129">
        <f t="shared" si="8"/>
        <v>0</v>
      </c>
      <c r="AP65" s="51">
        <f>SUM(AP21:AP64)</f>
        <v>0</v>
      </c>
    </row>
    <row r="66" spans="1:42" s="50" customFormat="1" ht="36" customHeight="1" thickBot="1" x14ac:dyDescent="0.45">
      <c r="A66" s="442" t="s">
        <v>67</v>
      </c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93"/>
      <c r="M66" s="210">
        <f>M45</f>
        <v>60</v>
      </c>
      <c r="N66" s="210">
        <f t="shared" ref="N66:AM66" si="9">N45</f>
        <v>1800</v>
      </c>
      <c r="O66" s="210">
        <f t="shared" si="9"/>
        <v>1026</v>
      </c>
      <c r="P66" s="210">
        <f t="shared" si="9"/>
        <v>486</v>
      </c>
      <c r="Q66" s="210">
        <f t="shared" si="9"/>
        <v>0</v>
      </c>
      <c r="R66" s="210">
        <f t="shared" si="9"/>
        <v>378</v>
      </c>
      <c r="S66" s="210">
        <f t="shared" si="9"/>
        <v>0</v>
      </c>
      <c r="T66" s="210">
        <f t="shared" si="9"/>
        <v>162</v>
      </c>
      <c r="U66" s="210">
        <f t="shared" si="9"/>
        <v>0</v>
      </c>
      <c r="V66" s="210">
        <f t="shared" si="9"/>
        <v>0</v>
      </c>
      <c r="W66" s="210">
        <f t="shared" si="9"/>
        <v>774</v>
      </c>
      <c r="X66" s="277">
        <f t="shared" si="9"/>
        <v>6</v>
      </c>
      <c r="Y66" s="277">
        <f t="shared" si="9"/>
        <v>9</v>
      </c>
      <c r="Z66" s="277">
        <f t="shared" si="9"/>
        <v>11</v>
      </c>
      <c r="AA66" s="277">
        <f t="shared" si="9"/>
        <v>1</v>
      </c>
      <c r="AB66" s="277">
        <f t="shared" si="9"/>
        <v>1</v>
      </c>
      <c r="AC66" s="277">
        <f t="shared" si="9"/>
        <v>6</v>
      </c>
      <c r="AD66" s="277">
        <f t="shared" si="9"/>
        <v>0</v>
      </c>
      <c r="AE66" s="277">
        <f t="shared" si="9"/>
        <v>0</v>
      </c>
      <c r="AF66" s="277">
        <f t="shared" si="9"/>
        <v>28</v>
      </c>
      <c r="AG66" s="277">
        <f t="shared" si="9"/>
        <v>13</v>
      </c>
      <c r="AH66" s="277">
        <f t="shared" si="9"/>
        <v>11</v>
      </c>
      <c r="AI66" s="277">
        <f t="shared" si="9"/>
        <v>4</v>
      </c>
      <c r="AJ66" s="277">
        <f t="shared" si="9"/>
        <v>29</v>
      </c>
      <c r="AK66" s="277">
        <f t="shared" si="9"/>
        <v>14</v>
      </c>
      <c r="AL66" s="277">
        <f t="shared" si="9"/>
        <v>10</v>
      </c>
      <c r="AM66" s="278">
        <f t="shared" si="9"/>
        <v>5</v>
      </c>
    </row>
    <row r="67" spans="1:42" s="54" customFormat="1" ht="30" x14ac:dyDescent="0.25">
      <c r="A67" s="397"/>
      <c r="B67" s="52"/>
      <c r="C67" s="399"/>
      <c r="D67" s="399"/>
      <c r="E67" s="53"/>
      <c r="F67" s="53"/>
      <c r="G67" s="413" t="s">
        <v>21</v>
      </c>
      <c r="H67" s="414"/>
      <c r="I67" s="414"/>
      <c r="J67" s="414"/>
      <c r="K67" s="414"/>
      <c r="L67" s="415"/>
      <c r="M67" s="400" t="s">
        <v>22</v>
      </c>
      <c r="N67" s="401"/>
      <c r="O67" s="401"/>
      <c r="P67" s="401"/>
      <c r="Q67" s="401"/>
      <c r="R67" s="401"/>
      <c r="S67" s="401"/>
      <c r="T67" s="402"/>
      <c r="U67" s="402"/>
      <c r="V67" s="402"/>
      <c r="W67" s="402"/>
      <c r="X67" s="211">
        <f>AF67+AJ67</f>
        <v>6</v>
      </c>
      <c r="Y67" s="212"/>
      <c r="Z67" s="212"/>
      <c r="AA67" s="213"/>
      <c r="AB67" s="212"/>
      <c r="AC67" s="212"/>
      <c r="AD67" s="212"/>
      <c r="AE67" s="214"/>
      <c r="AF67" s="525">
        <v>3</v>
      </c>
      <c r="AG67" s="526"/>
      <c r="AH67" s="526"/>
      <c r="AI67" s="526"/>
      <c r="AJ67" s="527">
        <v>3</v>
      </c>
      <c r="AK67" s="528"/>
      <c r="AL67" s="528"/>
      <c r="AM67" s="529"/>
    </row>
    <row r="68" spans="1:42" s="54" customFormat="1" ht="30" customHeight="1" x14ac:dyDescent="0.25">
      <c r="A68" s="397"/>
      <c r="B68" s="530" t="s">
        <v>99</v>
      </c>
      <c r="C68" s="530"/>
      <c r="D68" s="530"/>
      <c r="E68" s="199"/>
      <c r="F68" s="199"/>
      <c r="G68" s="416"/>
      <c r="H68" s="286"/>
      <c r="I68" s="286"/>
      <c r="J68" s="286"/>
      <c r="K68" s="286"/>
      <c r="L68" s="417"/>
      <c r="M68" s="403" t="s">
        <v>23</v>
      </c>
      <c r="N68" s="404"/>
      <c r="O68" s="404"/>
      <c r="P68" s="404"/>
      <c r="Q68" s="404"/>
      <c r="R68" s="404"/>
      <c r="S68" s="404"/>
      <c r="T68" s="405"/>
      <c r="U68" s="405"/>
      <c r="V68" s="405"/>
      <c r="W68" s="405"/>
      <c r="X68" s="215"/>
      <c r="Y68" s="216">
        <f>AF68+AJ68</f>
        <v>9</v>
      </c>
      <c r="Z68" s="216"/>
      <c r="AA68" s="217"/>
      <c r="AB68" s="216"/>
      <c r="AC68" s="216"/>
      <c r="AD68" s="216"/>
      <c r="AE68" s="218"/>
      <c r="AF68" s="462">
        <v>5</v>
      </c>
      <c r="AG68" s="463"/>
      <c r="AH68" s="463"/>
      <c r="AI68" s="463"/>
      <c r="AJ68" s="522">
        <v>4</v>
      </c>
      <c r="AK68" s="523"/>
      <c r="AL68" s="523"/>
      <c r="AM68" s="524"/>
    </row>
    <row r="69" spans="1:42" s="54" customFormat="1" ht="30" customHeight="1" x14ac:dyDescent="0.25">
      <c r="A69" s="397"/>
      <c r="B69" s="219"/>
      <c r="C69" s="520"/>
      <c r="D69" s="520"/>
      <c r="E69" s="199"/>
      <c r="F69" s="199"/>
      <c r="G69" s="416"/>
      <c r="H69" s="286"/>
      <c r="I69" s="286"/>
      <c r="J69" s="286"/>
      <c r="K69" s="286"/>
      <c r="L69" s="417"/>
      <c r="M69" s="403" t="s">
        <v>52</v>
      </c>
      <c r="N69" s="404"/>
      <c r="O69" s="404"/>
      <c r="P69" s="404"/>
      <c r="Q69" s="404"/>
      <c r="R69" s="404"/>
      <c r="S69" s="404"/>
      <c r="T69" s="405"/>
      <c r="U69" s="405"/>
      <c r="V69" s="405"/>
      <c r="W69" s="405"/>
      <c r="X69" s="215"/>
      <c r="Y69" s="216"/>
      <c r="Z69" s="216">
        <f>AF69+AJ69</f>
        <v>11</v>
      </c>
      <c r="AA69" s="217"/>
      <c r="AB69" s="216"/>
      <c r="AC69" s="216"/>
      <c r="AD69" s="216"/>
      <c r="AE69" s="218"/>
      <c r="AF69" s="462">
        <v>6</v>
      </c>
      <c r="AG69" s="463"/>
      <c r="AH69" s="463"/>
      <c r="AI69" s="463"/>
      <c r="AJ69" s="522">
        <v>5</v>
      </c>
      <c r="AK69" s="523"/>
      <c r="AL69" s="523"/>
      <c r="AM69" s="524"/>
    </row>
    <row r="70" spans="1:42" s="54" customFormat="1" ht="30" customHeight="1" x14ac:dyDescent="0.25">
      <c r="A70" s="397"/>
      <c r="B70" s="175" t="s">
        <v>24</v>
      </c>
      <c r="C70" s="175"/>
      <c r="D70" s="175"/>
      <c r="E70" s="175"/>
      <c r="F70" s="175"/>
      <c r="G70" s="416"/>
      <c r="H70" s="286"/>
      <c r="I70" s="286"/>
      <c r="J70" s="286"/>
      <c r="K70" s="286"/>
      <c r="L70" s="417"/>
      <c r="M70" s="403" t="s">
        <v>25</v>
      </c>
      <c r="N70" s="404"/>
      <c r="O70" s="404"/>
      <c r="P70" s="404"/>
      <c r="Q70" s="404"/>
      <c r="R70" s="404"/>
      <c r="S70" s="404"/>
      <c r="T70" s="405"/>
      <c r="U70" s="405"/>
      <c r="V70" s="405"/>
      <c r="W70" s="405"/>
      <c r="X70" s="215"/>
      <c r="Y70" s="216"/>
      <c r="Z70" s="216"/>
      <c r="AA70" s="217">
        <f>AF70+AJ70</f>
        <v>1</v>
      </c>
      <c r="AB70" s="216"/>
      <c r="AC70" s="216"/>
      <c r="AD70" s="216"/>
      <c r="AE70" s="218"/>
      <c r="AF70" s="462"/>
      <c r="AG70" s="463"/>
      <c r="AH70" s="463"/>
      <c r="AI70" s="463"/>
      <c r="AJ70" s="522">
        <v>1</v>
      </c>
      <c r="AK70" s="523"/>
      <c r="AL70" s="523"/>
      <c r="AM70" s="524"/>
    </row>
    <row r="71" spans="1:42" s="54" customFormat="1" ht="30" customHeight="1" x14ac:dyDescent="0.25">
      <c r="A71" s="397"/>
      <c r="B71" s="175" t="s">
        <v>106</v>
      </c>
      <c r="C71" s="175"/>
      <c r="D71" s="175"/>
      <c r="E71" s="175"/>
      <c r="F71" s="175"/>
      <c r="G71" s="416"/>
      <c r="H71" s="286"/>
      <c r="I71" s="286"/>
      <c r="J71" s="286"/>
      <c r="K71" s="286"/>
      <c r="L71" s="417"/>
      <c r="M71" s="403" t="s">
        <v>26</v>
      </c>
      <c r="N71" s="404"/>
      <c r="O71" s="404"/>
      <c r="P71" s="404"/>
      <c r="Q71" s="404"/>
      <c r="R71" s="404"/>
      <c r="S71" s="404"/>
      <c r="T71" s="405"/>
      <c r="U71" s="405"/>
      <c r="V71" s="405"/>
      <c r="W71" s="405"/>
      <c r="X71" s="215"/>
      <c r="Y71" s="216"/>
      <c r="Z71" s="216"/>
      <c r="AA71" s="217"/>
      <c r="AB71" s="216">
        <f>AF71+AJ71</f>
        <v>1</v>
      </c>
      <c r="AC71" s="216"/>
      <c r="AD71" s="216"/>
      <c r="AE71" s="218"/>
      <c r="AF71" s="462">
        <v>1</v>
      </c>
      <c r="AG71" s="463"/>
      <c r="AH71" s="463"/>
      <c r="AI71" s="463"/>
      <c r="AJ71" s="522"/>
      <c r="AK71" s="523"/>
      <c r="AL71" s="523"/>
      <c r="AM71" s="524"/>
    </row>
    <row r="72" spans="1:42" s="54" customFormat="1" ht="30" customHeight="1" x14ac:dyDescent="0.25">
      <c r="A72" s="397"/>
      <c r="B72" s="521" t="s">
        <v>107</v>
      </c>
      <c r="C72" s="521"/>
      <c r="D72" s="521"/>
      <c r="E72" s="220"/>
      <c r="F72" s="220"/>
      <c r="G72" s="416"/>
      <c r="H72" s="286"/>
      <c r="I72" s="286"/>
      <c r="J72" s="286"/>
      <c r="K72" s="286"/>
      <c r="L72" s="417"/>
      <c r="M72" s="403" t="s">
        <v>45</v>
      </c>
      <c r="N72" s="404"/>
      <c r="O72" s="404"/>
      <c r="P72" s="404"/>
      <c r="Q72" s="404"/>
      <c r="R72" s="404"/>
      <c r="S72" s="404"/>
      <c r="T72" s="405"/>
      <c r="U72" s="405"/>
      <c r="V72" s="405"/>
      <c r="W72" s="405"/>
      <c r="X72" s="215"/>
      <c r="Y72" s="216"/>
      <c r="Z72" s="216"/>
      <c r="AA72" s="217"/>
      <c r="AB72" s="216"/>
      <c r="AC72" s="216">
        <v>6</v>
      </c>
      <c r="AD72" s="216"/>
      <c r="AE72" s="218"/>
      <c r="AF72" s="462">
        <v>3</v>
      </c>
      <c r="AG72" s="463"/>
      <c r="AH72" s="463"/>
      <c r="AI72" s="463"/>
      <c r="AJ72" s="522">
        <v>3</v>
      </c>
      <c r="AK72" s="523"/>
      <c r="AL72" s="523"/>
      <c r="AM72" s="524"/>
    </row>
    <row r="73" spans="1:42" s="54" customFormat="1" ht="30" customHeight="1" x14ac:dyDescent="0.25">
      <c r="A73" s="397"/>
      <c r="B73" s="521" t="s">
        <v>108</v>
      </c>
      <c r="C73" s="521"/>
      <c r="D73" s="521"/>
      <c r="E73" s="220"/>
      <c r="F73" s="220"/>
      <c r="G73" s="416"/>
      <c r="H73" s="286"/>
      <c r="I73" s="286"/>
      <c r="J73" s="286"/>
      <c r="K73" s="286"/>
      <c r="L73" s="417"/>
      <c r="M73" s="403" t="s">
        <v>16</v>
      </c>
      <c r="N73" s="404"/>
      <c r="O73" s="404"/>
      <c r="P73" s="404"/>
      <c r="Q73" s="404"/>
      <c r="R73" s="404"/>
      <c r="S73" s="404"/>
      <c r="T73" s="405"/>
      <c r="U73" s="405"/>
      <c r="V73" s="405"/>
      <c r="W73" s="405"/>
      <c r="X73" s="215"/>
      <c r="Y73" s="216"/>
      <c r="Z73" s="216"/>
      <c r="AA73" s="217"/>
      <c r="AB73" s="216"/>
      <c r="AC73" s="216"/>
      <c r="AD73" s="216"/>
      <c r="AE73" s="218"/>
      <c r="AF73" s="462"/>
      <c r="AG73" s="463"/>
      <c r="AH73" s="463"/>
      <c r="AI73" s="463"/>
      <c r="AJ73" s="522"/>
      <c r="AK73" s="523"/>
      <c r="AL73" s="523"/>
      <c r="AM73" s="524"/>
    </row>
    <row r="74" spans="1:42" s="54" customFormat="1" ht="30" customHeight="1" thickBot="1" x14ac:dyDescent="0.3">
      <c r="A74" s="398"/>
      <c r="B74" s="516" t="s">
        <v>109</v>
      </c>
      <c r="C74" s="516"/>
      <c r="D74" s="516"/>
      <c r="E74" s="516"/>
      <c r="F74" s="516"/>
      <c r="G74" s="418"/>
      <c r="H74" s="419"/>
      <c r="I74" s="419"/>
      <c r="J74" s="419"/>
      <c r="K74" s="419"/>
      <c r="L74" s="420"/>
      <c r="M74" s="407" t="s">
        <v>27</v>
      </c>
      <c r="N74" s="408"/>
      <c r="O74" s="408"/>
      <c r="P74" s="408"/>
      <c r="Q74" s="408"/>
      <c r="R74" s="408"/>
      <c r="S74" s="408"/>
      <c r="T74" s="409"/>
      <c r="U74" s="409"/>
      <c r="V74" s="409"/>
      <c r="W74" s="409"/>
      <c r="X74" s="221"/>
      <c r="Y74" s="222"/>
      <c r="Z74" s="222"/>
      <c r="AA74" s="223"/>
      <c r="AB74" s="222"/>
      <c r="AC74" s="222"/>
      <c r="AD74" s="222"/>
      <c r="AE74" s="224"/>
      <c r="AF74" s="464"/>
      <c r="AG74" s="465"/>
      <c r="AH74" s="465"/>
      <c r="AI74" s="465"/>
      <c r="AJ74" s="517"/>
      <c r="AK74" s="518"/>
      <c r="AL74" s="518"/>
      <c r="AM74" s="519"/>
    </row>
    <row r="75" spans="1:42" s="54" customFormat="1" ht="21" customHeight="1" x14ac:dyDescent="0.25">
      <c r="A75" s="52"/>
      <c r="B75" s="227"/>
      <c r="C75" s="227"/>
      <c r="D75" s="227"/>
      <c r="E75" s="227"/>
      <c r="F75" s="227"/>
      <c r="G75" s="197"/>
      <c r="H75" s="197"/>
      <c r="I75" s="55"/>
      <c r="J75" s="105"/>
      <c r="K75" s="105"/>
      <c r="L75" s="106"/>
      <c r="M75" s="107"/>
      <c r="N75" s="107"/>
      <c r="O75" s="107"/>
      <c r="P75" s="107"/>
      <c r="Q75" s="107"/>
      <c r="R75" s="107"/>
      <c r="S75" s="107"/>
      <c r="T75" s="106"/>
      <c r="U75" s="106"/>
      <c r="V75" s="106"/>
      <c r="W75" s="10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108"/>
      <c r="AK75" s="108"/>
      <c r="AL75" s="108"/>
      <c r="AM75" s="108"/>
    </row>
    <row r="76" spans="1:42" s="54" customFormat="1" ht="24" customHeight="1" x14ac:dyDescent="0.4">
      <c r="A76" s="52"/>
      <c r="B76" s="515" t="s">
        <v>95</v>
      </c>
      <c r="C76" s="515"/>
      <c r="D76" s="26"/>
      <c r="E76" s="227"/>
      <c r="F76" s="227"/>
      <c r="G76" s="197"/>
      <c r="H76" s="197"/>
      <c r="I76" s="55"/>
      <c r="J76" s="105"/>
      <c r="K76" s="105"/>
      <c r="L76" s="106"/>
      <c r="M76" s="107"/>
      <c r="N76" s="107"/>
      <c r="O76" s="107"/>
      <c r="P76" s="107"/>
      <c r="Q76" s="107"/>
      <c r="R76" s="107"/>
      <c r="S76" s="107"/>
      <c r="T76" s="106"/>
      <c r="U76" s="106"/>
      <c r="V76" s="106"/>
      <c r="W76" s="10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08"/>
      <c r="AK76" s="108"/>
      <c r="AL76" s="108"/>
      <c r="AM76" s="108"/>
    </row>
    <row r="77" spans="1:42" s="54" customFormat="1" ht="24" customHeight="1" x14ac:dyDescent="0.4">
      <c r="A77" s="52"/>
      <c r="B77" s="504" t="s">
        <v>96</v>
      </c>
      <c r="C77" s="504"/>
      <c r="D77" s="26">
        <v>60</v>
      </c>
      <c r="E77" s="227"/>
      <c r="F77" s="227"/>
      <c r="G77" s="197"/>
      <c r="H77" s="197"/>
      <c r="I77" s="55"/>
      <c r="J77" s="105"/>
      <c r="K77" s="105"/>
      <c r="L77" s="106"/>
      <c r="M77" s="107"/>
      <c r="N77" s="107"/>
      <c r="O77" s="107"/>
      <c r="P77" s="107"/>
      <c r="Q77" s="107"/>
      <c r="R77" s="107"/>
      <c r="S77" s="107"/>
      <c r="T77" s="106"/>
      <c r="U77" s="106"/>
      <c r="V77" s="106"/>
      <c r="W77" s="10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108"/>
      <c r="AK77" s="108"/>
      <c r="AL77" s="108"/>
      <c r="AM77" s="108"/>
    </row>
    <row r="78" spans="1:42" s="18" customFormat="1" ht="33" customHeight="1" x14ac:dyDescent="0.4">
      <c r="A78" s="57"/>
      <c r="B78" s="504" t="s">
        <v>97</v>
      </c>
      <c r="C78" s="504"/>
      <c r="D78" s="26">
        <v>23.5</v>
      </c>
      <c r="E78" s="229"/>
      <c r="F78" s="229"/>
      <c r="G78" s="58"/>
      <c r="H78" s="58"/>
      <c r="I78" s="58"/>
      <c r="J78" s="406" t="s">
        <v>140</v>
      </c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</row>
    <row r="79" spans="1:42" s="59" customFormat="1" ht="24" customHeight="1" x14ac:dyDescent="0.4">
      <c r="B79" s="515" t="s">
        <v>98</v>
      </c>
      <c r="C79" s="515"/>
      <c r="D79" s="176">
        <f>SUM(D77:D78)</f>
        <v>83.5</v>
      </c>
      <c r="E79" s="230"/>
      <c r="F79" s="230"/>
      <c r="G79" s="60"/>
      <c r="H79" s="61"/>
      <c r="I79" s="62"/>
      <c r="J79" s="61"/>
      <c r="K79" s="231"/>
      <c r="L79" s="231"/>
      <c r="M79" s="231"/>
      <c r="N79" s="231"/>
      <c r="O79" s="231"/>
      <c r="P79" s="58"/>
      <c r="Q79" s="58"/>
      <c r="R79" s="232"/>
      <c r="S79" s="232"/>
      <c r="T79" s="58"/>
      <c r="U79" s="58"/>
      <c r="V79" s="58"/>
      <c r="W79" s="233"/>
      <c r="X79" s="234"/>
      <c r="Y79" s="233"/>
      <c r="Z79" s="234"/>
      <c r="AA79" s="233"/>
      <c r="AB79" s="234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42" s="59" customFormat="1" ht="48.75" customHeight="1" x14ac:dyDescent="0.4">
      <c r="B80" s="235"/>
      <c r="C80" s="235"/>
      <c r="D80" s="228"/>
      <c r="E80" s="60"/>
      <c r="F80" s="60"/>
      <c r="G80" s="60"/>
      <c r="H80" s="61"/>
      <c r="I80" s="62"/>
      <c r="J80" s="61"/>
      <c r="K80" s="231"/>
      <c r="L80" s="231"/>
      <c r="M80" s="231"/>
      <c r="N80" s="231"/>
      <c r="O80" s="231"/>
      <c r="P80" s="58"/>
      <c r="Q80" s="58"/>
      <c r="R80" s="232"/>
      <c r="S80" s="232"/>
      <c r="T80" s="58"/>
      <c r="U80" s="58"/>
      <c r="V80" s="58"/>
      <c r="W80" s="233"/>
      <c r="X80" s="234"/>
      <c r="Y80" s="233"/>
      <c r="Z80" s="234"/>
      <c r="AA80" s="233"/>
      <c r="AB80" s="234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61" s="115" customFormat="1" ht="28.2" x14ac:dyDescent="0.25">
      <c r="B81" s="475" t="s">
        <v>89</v>
      </c>
      <c r="C81" s="475"/>
      <c r="D81" s="475"/>
      <c r="E81" s="116"/>
      <c r="F81" s="117"/>
      <c r="G81" s="115" t="s">
        <v>101</v>
      </c>
      <c r="H81" s="118"/>
      <c r="I81" s="196"/>
      <c r="K81" s="196"/>
      <c r="L81" s="119"/>
      <c r="M81" s="119"/>
      <c r="O81" s="119"/>
      <c r="P81" s="119"/>
      <c r="Q81" s="119" t="s">
        <v>53</v>
      </c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96"/>
      <c r="AD81" s="120"/>
      <c r="AE81" s="121"/>
      <c r="AF81" s="116"/>
      <c r="AG81" s="120"/>
      <c r="AH81" s="122" t="s">
        <v>83</v>
      </c>
    </row>
    <row r="82" spans="1:61" s="2" customFormat="1" ht="15.6" x14ac:dyDescent="0.3">
      <c r="A82" s="63"/>
      <c r="B82" s="63"/>
      <c r="C82" s="64"/>
      <c r="D82" s="65"/>
      <c r="E82" s="66"/>
      <c r="F82" s="67"/>
      <c r="G82" s="68"/>
      <c r="I82" s="69"/>
      <c r="J82" s="70"/>
      <c r="K82" s="71"/>
      <c r="L82" s="71"/>
      <c r="M82" s="71"/>
      <c r="N82" s="71"/>
      <c r="Q82" s="72"/>
      <c r="R82" s="73"/>
      <c r="S82" s="73"/>
      <c r="T82" s="73"/>
      <c r="U82" s="73"/>
      <c r="V82" s="73"/>
      <c r="W82" s="73"/>
      <c r="X82" s="73"/>
      <c r="Y82" s="73"/>
      <c r="AA82" s="68"/>
      <c r="AC82" s="69"/>
      <c r="AE82" s="70"/>
      <c r="AF82" s="71"/>
      <c r="AG82" s="71"/>
      <c r="AH82" s="71"/>
    </row>
    <row r="83" spans="1:61" s="54" customFormat="1" ht="15.6" x14ac:dyDescent="0.3">
      <c r="A83" s="74"/>
      <c r="B83" s="2"/>
      <c r="C83" s="75"/>
      <c r="D83" s="76"/>
      <c r="E83" s="77"/>
      <c r="F83" s="78"/>
      <c r="G83" s="78"/>
      <c r="H83" s="78"/>
      <c r="I83" s="67"/>
      <c r="J83" s="67"/>
      <c r="K83" s="67"/>
      <c r="L83" s="67"/>
      <c r="M83" s="69"/>
      <c r="N83" s="71"/>
      <c r="O83" s="2"/>
      <c r="P83" s="79"/>
      <c r="Q83" s="79"/>
      <c r="R83" s="79"/>
      <c r="S83" s="79"/>
      <c r="T83" s="79"/>
      <c r="U83" s="79"/>
      <c r="V83" s="79"/>
      <c r="W83" s="76"/>
      <c r="X83" s="76"/>
      <c r="Y83" s="76"/>
      <c r="Z83" s="2"/>
      <c r="AA83" s="76"/>
      <c r="AB83" s="76"/>
      <c r="AC83" s="80"/>
      <c r="AD83" s="80"/>
      <c r="AE83" s="81"/>
      <c r="AF83" s="80"/>
      <c r="AG83" s="80"/>
      <c r="AH83" s="82"/>
      <c r="AI83" s="2"/>
      <c r="AJ83" s="2"/>
      <c r="AK83" s="2"/>
      <c r="AL83" s="2"/>
      <c r="AM83" s="2"/>
    </row>
    <row r="86" spans="1:61" s="236" customFormat="1" ht="22.8" x14ac:dyDescent="0.4">
      <c r="M86" s="237"/>
      <c r="N86" s="237"/>
      <c r="O86" s="238"/>
      <c r="P86" s="238"/>
      <c r="AB86" s="239"/>
      <c r="AC86" s="239"/>
      <c r="AD86" s="239"/>
      <c r="AE86" s="239"/>
      <c r="BI86" s="240"/>
    </row>
    <row r="87" spans="1:61" s="236" customFormat="1" ht="22.8" x14ac:dyDescent="0.4">
      <c r="M87" s="237"/>
      <c r="N87" s="237"/>
      <c r="O87" s="238"/>
      <c r="P87" s="238"/>
      <c r="AB87" s="239"/>
      <c r="AC87" s="239"/>
      <c r="AD87" s="239"/>
      <c r="AE87" s="239"/>
      <c r="BI87" s="240"/>
    </row>
  </sheetData>
  <mergeCells count="176">
    <mergeCell ref="B51:D51"/>
    <mergeCell ref="B53:D53"/>
    <mergeCell ref="B30:D30"/>
    <mergeCell ref="E30:L30"/>
    <mergeCell ref="B31:D31"/>
    <mergeCell ref="E31:L31"/>
    <mergeCell ref="B32:D32"/>
    <mergeCell ref="A66:L66"/>
    <mergeCell ref="A67:A74"/>
    <mergeCell ref="C67:D67"/>
    <mergeCell ref="A45:L45"/>
    <mergeCell ref="B40:D40"/>
    <mergeCell ref="E40:L40"/>
    <mergeCell ref="B55:D55"/>
    <mergeCell ref="A57:AM57"/>
    <mergeCell ref="A56:L56"/>
    <mergeCell ref="E58:I59"/>
    <mergeCell ref="J58:L58"/>
    <mergeCell ref="J59:K59"/>
    <mergeCell ref="E61:I61"/>
    <mergeCell ref="J61:K61"/>
    <mergeCell ref="E63:I63"/>
    <mergeCell ref="J63:K63"/>
    <mergeCell ref="A65:L65"/>
    <mergeCell ref="M71:W71"/>
    <mergeCell ref="AF71:AI71"/>
    <mergeCell ref="AJ71:AM71"/>
    <mergeCell ref="AF67:AI67"/>
    <mergeCell ref="AJ67:AM67"/>
    <mergeCell ref="B68:D68"/>
    <mergeCell ref="M68:W68"/>
    <mergeCell ref="AF68:AI68"/>
    <mergeCell ref="AJ68:AM68"/>
    <mergeCell ref="B79:C79"/>
    <mergeCell ref="B74:F74"/>
    <mergeCell ref="M74:W74"/>
    <mergeCell ref="AF74:AI74"/>
    <mergeCell ref="AJ74:AM74"/>
    <mergeCell ref="B76:C76"/>
    <mergeCell ref="B77:C77"/>
    <mergeCell ref="G67:L74"/>
    <mergeCell ref="M67:W67"/>
    <mergeCell ref="C69:D69"/>
    <mergeCell ref="M69:W69"/>
    <mergeCell ref="B72:D72"/>
    <mergeCell ref="M72:W72"/>
    <mergeCell ref="AF72:AI72"/>
    <mergeCell ref="AJ72:AM72"/>
    <mergeCell ref="B73:D73"/>
    <mergeCell ref="M73:W73"/>
    <mergeCell ref="AF73:AI73"/>
    <mergeCell ref="AJ73:AM73"/>
    <mergeCell ref="AF69:AI69"/>
    <mergeCell ref="AJ69:AM69"/>
    <mergeCell ref="M70:W70"/>
    <mergeCell ref="AF70:AI70"/>
    <mergeCell ref="AJ70:AM70"/>
    <mergeCell ref="B37:D37"/>
    <mergeCell ref="E37:L37"/>
    <mergeCell ref="B38:D38"/>
    <mergeCell ref="E38:L38"/>
    <mergeCell ref="B39:D39"/>
    <mergeCell ref="E39:L39"/>
    <mergeCell ref="A48:A49"/>
    <mergeCell ref="B48:D49"/>
    <mergeCell ref="E48:I49"/>
    <mergeCell ref="J48:L48"/>
    <mergeCell ref="J49:K49"/>
    <mergeCell ref="B42:D42"/>
    <mergeCell ref="E42:L42"/>
    <mergeCell ref="B41:D41"/>
    <mergeCell ref="E41:L41"/>
    <mergeCell ref="A44:L44"/>
    <mergeCell ref="A46:AM46"/>
    <mergeCell ref="A47:AM47"/>
    <mergeCell ref="B34:D34"/>
    <mergeCell ref="E34:L34"/>
    <mergeCell ref="B35:D35"/>
    <mergeCell ref="E35:L35"/>
    <mergeCell ref="B36:D36"/>
    <mergeCell ref="E36:L36"/>
    <mergeCell ref="B25:D25"/>
    <mergeCell ref="E25:L25"/>
    <mergeCell ref="B29:D29"/>
    <mergeCell ref="E29:L29"/>
    <mergeCell ref="E32:L32"/>
    <mergeCell ref="B33:D33"/>
    <mergeCell ref="E33:L33"/>
    <mergeCell ref="A28:AM28"/>
    <mergeCell ref="B26:D26"/>
    <mergeCell ref="E26:L26"/>
    <mergeCell ref="A27:L27"/>
    <mergeCell ref="X12:AE14"/>
    <mergeCell ref="AF12:AM12"/>
    <mergeCell ref="AF13:AM13"/>
    <mergeCell ref="AF14:AM14"/>
    <mergeCell ref="M15:M18"/>
    <mergeCell ref="N15:N18"/>
    <mergeCell ref="O15:O18"/>
    <mergeCell ref="P15:V15"/>
    <mergeCell ref="X15:X18"/>
    <mergeCell ref="Y15:Y18"/>
    <mergeCell ref="AJ17:AJ18"/>
    <mergeCell ref="AK17:AM17"/>
    <mergeCell ref="B19:D19"/>
    <mergeCell ref="E19:L19"/>
    <mergeCell ref="A20:AM20"/>
    <mergeCell ref="A21:AM21"/>
    <mergeCell ref="B24:D24"/>
    <mergeCell ref="E24:L24"/>
    <mergeCell ref="AD15:AD18"/>
    <mergeCell ref="AE15:AE18"/>
    <mergeCell ref="B23:D23"/>
    <mergeCell ref="E23:L23"/>
    <mergeCell ref="B22:D22"/>
    <mergeCell ref="E22:L22"/>
    <mergeCell ref="A7:C7"/>
    <mergeCell ref="AD7:AM7"/>
    <mergeCell ref="L8:W8"/>
    <mergeCell ref="AD8:AM8"/>
    <mergeCell ref="L9:W9"/>
    <mergeCell ref="AD9:AM9"/>
    <mergeCell ref="A1:AM1"/>
    <mergeCell ref="A3:AM3"/>
    <mergeCell ref="A4:AM4"/>
    <mergeCell ref="B5:C5"/>
    <mergeCell ref="H5:Y5"/>
    <mergeCell ref="L6:W6"/>
    <mergeCell ref="B10:D10"/>
    <mergeCell ref="F10:I10"/>
    <mergeCell ref="L10:W10"/>
    <mergeCell ref="AD10:AM10"/>
    <mergeCell ref="A12:A18"/>
    <mergeCell ref="B12:D18"/>
    <mergeCell ref="E12:L18"/>
    <mergeCell ref="M12:N14"/>
    <mergeCell ref="O12:V14"/>
    <mergeCell ref="W12:W18"/>
    <mergeCell ref="AF15:AI15"/>
    <mergeCell ref="AJ15:AM15"/>
    <mergeCell ref="P16:Q17"/>
    <mergeCell ref="R16:S17"/>
    <mergeCell ref="T16:U17"/>
    <mergeCell ref="V16:V18"/>
    <mergeCell ref="AF16:AI16"/>
    <mergeCell ref="AJ16:AM16"/>
    <mergeCell ref="AF17:AF18"/>
    <mergeCell ref="AG17:AI17"/>
    <mergeCell ref="Z15:Z18"/>
    <mergeCell ref="AA15:AA18"/>
    <mergeCell ref="AB15:AB18"/>
    <mergeCell ref="AC15:AC18"/>
    <mergeCell ref="B81:D81"/>
    <mergeCell ref="B50:D50"/>
    <mergeCell ref="B52:D52"/>
    <mergeCell ref="B54:D54"/>
    <mergeCell ref="E50:I50"/>
    <mergeCell ref="E52:I52"/>
    <mergeCell ref="E54:I54"/>
    <mergeCell ref="B60:D60"/>
    <mergeCell ref="B62:D62"/>
    <mergeCell ref="E62:I62"/>
    <mergeCell ref="E60:I60"/>
    <mergeCell ref="B61:D61"/>
    <mergeCell ref="B63:D63"/>
    <mergeCell ref="A64:L64"/>
    <mergeCell ref="E51:I51"/>
    <mergeCell ref="J51:K51"/>
    <mergeCell ref="E53:I53"/>
    <mergeCell ref="J53:K53"/>
    <mergeCell ref="E55:I55"/>
    <mergeCell ref="J55:K55"/>
    <mergeCell ref="A58:A59"/>
    <mergeCell ref="B58:D59"/>
    <mergeCell ref="B78:C78"/>
    <mergeCell ref="J78:AM78"/>
  </mergeCells>
  <pageMargins left="1.1811023622047245" right="0" top="0.55118110236220474" bottom="0.47244094488188981" header="0" footer="0"/>
  <pageSetup paperSize="9" scale="31" fitToHeight="2" orientation="landscape" horizontalDpi="300" verticalDpi="300" r:id="rId1"/>
  <headerFooter alignWithMargins="0"/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ІРНП 2 курс 2021</vt:lpstr>
      <vt:lpstr>'ІРНП 2 курс 2021'!Область_друку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Natasha_Gavrushkevch</cp:lastModifiedBy>
  <cp:lastPrinted>2021-04-27T11:29:12Z</cp:lastPrinted>
  <dcterms:created xsi:type="dcterms:W3CDTF">2014-01-13T08:19:54Z</dcterms:created>
  <dcterms:modified xsi:type="dcterms:W3CDTF">2021-08-23T15:18:29Z</dcterms:modified>
</cp:coreProperties>
</file>